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报价汇总表" sheetId="1" r:id="rId1"/>
    <sheet name="100章" sheetId="2" r:id="rId2"/>
    <sheet name="200章" sheetId="3" r:id="rId3"/>
    <sheet name="600章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<sst xmlns="http://schemas.openxmlformats.org/spreadsheetml/2006/main" count="229" uniqueCount="155">
  <si>
    <t>投标报价汇总表</t>
  </si>
  <si>
    <t>合同段：西峡县G312沪霍线K1198+000-K1218+000段公路安全设施精细化提升工程</t>
  </si>
  <si>
    <t>标表1</t>
  </si>
  <si>
    <t>序号</t>
  </si>
  <si>
    <t>章次</t>
  </si>
  <si>
    <t>科目名称</t>
  </si>
  <si>
    <t>金额（元）</t>
  </si>
  <si>
    <t>1</t>
  </si>
  <si>
    <t>100</t>
  </si>
  <si>
    <t xml:space="preserve">  总则</t>
  </si>
  <si>
    <t>2</t>
  </si>
  <si>
    <t>200</t>
  </si>
  <si>
    <t xml:space="preserve">  路基</t>
  </si>
  <si>
    <t>3</t>
  </si>
  <si>
    <t>600</t>
  </si>
  <si>
    <t xml:space="preserve">  交通工程及沿线设施</t>
  </si>
  <si>
    <t>4</t>
  </si>
  <si>
    <t>第100章至第700章合计</t>
  </si>
  <si>
    <t>5</t>
  </si>
  <si>
    <t>已包含在清单合计中的材料、工程设备、专业工程暂估价合计</t>
  </si>
  <si>
    <t>6</t>
  </si>
  <si>
    <t>清单合计减去材料、工程设备、专业工程暂估价合计</t>
  </si>
  <si>
    <t>7</t>
  </si>
  <si>
    <t>计日工合计</t>
  </si>
  <si>
    <t>8</t>
  </si>
  <si>
    <t>暂列金额（不含计日工总额）</t>
  </si>
  <si>
    <t>9</t>
  </si>
  <si>
    <t>投标报价</t>
  </si>
  <si>
    <t>工程量清单表</t>
  </si>
  <si>
    <t>标表2</t>
  </si>
  <si>
    <t>清单  第100章  总则</t>
  </si>
  <si>
    <t>子目号</t>
  </si>
  <si>
    <t>子目名称</t>
  </si>
  <si>
    <t>单位</t>
  </si>
  <si>
    <t>数量</t>
  </si>
  <si>
    <t>单价</t>
  </si>
  <si>
    <t>合价</t>
  </si>
  <si>
    <t>101</t>
  </si>
  <si>
    <t>保险费</t>
  </si>
  <si>
    <t>101-1</t>
  </si>
  <si>
    <t>按照约定，提供建筑工程一切险</t>
  </si>
  <si>
    <t>总额</t>
  </si>
  <si>
    <t>101-2</t>
  </si>
  <si>
    <t>按照约定，提供第三者责任险</t>
  </si>
  <si>
    <t>102</t>
  </si>
  <si>
    <t>工程管理</t>
  </si>
  <si>
    <t>102-2</t>
  </si>
  <si>
    <t>环保费（含扬尘治理费）</t>
  </si>
  <si>
    <t>102-3</t>
  </si>
  <si>
    <t>安全生产费</t>
  </si>
  <si>
    <t>104</t>
  </si>
  <si>
    <t>承包人驻地建设</t>
  </si>
  <si>
    <t>104-1</t>
  </si>
  <si>
    <t>103</t>
  </si>
  <si>
    <t>临时工程与设施</t>
  </si>
  <si>
    <t>103-3</t>
  </si>
  <si>
    <t>保通临时设施费</t>
  </si>
  <si>
    <t>-b</t>
  </si>
  <si>
    <t>施工标志</t>
  </si>
  <si>
    <t>块</t>
  </si>
  <si>
    <t>10</t>
  </si>
  <si>
    <t>-c</t>
  </si>
  <si>
    <t>禁令标志</t>
  </si>
  <si>
    <t>-d</t>
  </si>
  <si>
    <t>警告标志</t>
  </si>
  <si>
    <t>-e</t>
  </si>
  <si>
    <t>附设警示灯路栏</t>
  </si>
  <si>
    <t>-g</t>
  </si>
  <si>
    <t>交通锥</t>
  </si>
  <si>
    <t>个</t>
  </si>
  <si>
    <t>213</t>
  </si>
  <si>
    <t>清单  第100章  合计   人民币</t>
  </si>
  <si>
    <t>元</t>
  </si>
  <si>
    <t>清单  第200章  路基</t>
  </si>
  <si>
    <t>203</t>
  </si>
  <si>
    <t>场地清理</t>
  </si>
  <si>
    <t>203-1</t>
  </si>
  <si>
    <t>清理与掘除</t>
  </si>
  <si>
    <t>砍伐树木</t>
  </si>
  <si>
    <t>棵</t>
  </si>
  <si>
    <t>16</t>
  </si>
  <si>
    <t>修剪树木</t>
  </si>
  <si>
    <t>m</t>
  </si>
  <si>
    <t>320</t>
  </si>
  <si>
    <t>203-2</t>
  </si>
  <si>
    <t>拆除结构物</t>
  </si>
  <si>
    <t>其他</t>
  </si>
  <si>
    <t>-e-5</t>
  </si>
  <si>
    <t>人工清除道路标线</t>
  </si>
  <si>
    <t>m2</t>
  </si>
  <si>
    <t>-f</t>
  </si>
  <si>
    <t>拆除标志牌</t>
  </si>
  <si>
    <t>套</t>
  </si>
  <si>
    <t>清单  第200章  合计   人民币</t>
  </si>
  <si>
    <t>清单  第600章  交通工程及沿线设施</t>
  </si>
  <si>
    <t>602</t>
  </si>
  <si>
    <t>护栏及栏杆</t>
  </si>
  <si>
    <t>602-1</t>
  </si>
  <si>
    <t>钢筋混凝土护栏</t>
  </si>
  <si>
    <t>-a</t>
  </si>
  <si>
    <t>涂装</t>
  </si>
  <si>
    <t>602-2</t>
  </si>
  <si>
    <t>波形梁护栏、中央分隔带开口护栏</t>
  </si>
  <si>
    <t>路侧波形梁护栏</t>
  </si>
  <si>
    <t>2936</t>
  </si>
  <si>
    <t>605</t>
  </si>
  <si>
    <t>交通标志</t>
  </si>
  <si>
    <t>605-1</t>
  </si>
  <si>
    <t>标志牌</t>
  </si>
  <si>
    <t>维修</t>
  </si>
  <si>
    <t>-a-1</t>
  </si>
  <si>
    <t>更换反光膜</t>
  </si>
  <si>
    <t>137.5</t>
  </si>
  <si>
    <t>单柱式交通标志</t>
  </si>
  <si>
    <t>70</t>
  </si>
  <si>
    <t>-b-1</t>
  </si>
  <si>
    <t>〇60</t>
  </si>
  <si>
    <t>57</t>
  </si>
  <si>
    <t>-b-2</t>
  </si>
  <si>
    <t>80*80</t>
  </si>
  <si>
    <t>13</t>
  </si>
  <si>
    <t>单悬臂式交通标志</t>
  </si>
  <si>
    <t>18</t>
  </si>
  <si>
    <t>-e-1</t>
  </si>
  <si>
    <t>φ80</t>
  </si>
  <si>
    <t>-e-2</t>
  </si>
  <si>
    <t>△90</t>
  </si>
  <si>
    <t>-e-3</t>
  </si>
  <si>
    <t>φ80/△90</t>
  </si>
  <si>
    <t>-e-4</t>
  </si>
  <si>
    <t>328*182</t>
  </si>
  <si>
    <t>606</t>
  </si>
  <si>
    <t>交通标线</t>
  </si>
  <si>
    <t>606-1</t>
  </si>
  <si>
    <t>标线</t>
  </si>
  <si>
    <t>热熔型涂料标线</t>
  </si>
  <si>
    <t>8706.77</t>
  </si>
  <si>
    <t>彩色防滑标线</t>
  </si>
  <si>
    <t>1050</t>
  </si>
  <si>
    <t>振动标线</t>
  </si>
  <si>
    <t>822.15</t>
  </si>
  <si>
    <t>608</t>
  </si>
  <si>
    <t>其他交通安全设施</t>
  </si>
  <si>
    <t>608-2</t>
  </si>
  <si>
    <t>黄闪灯</t>
  </si>
  <si>
    <t>33</t>
  </si>
  <si>
    <t>608-3</t>
  </si>
  <si>
    <t>示警桩</t>
  </si>
  <si>
    <t>78</t>
  </si>
  <si>
    <t>608-4</t>
  </si>
  <si>
    <t>道口标柱</t>
  </si>
  <si>
    <t>216</t>
  </si>
  <si>
    <t>608-7</t>
  </si>
  <si>
    <t>他向感知安全诱导系统</t>
  </si>
  <si>
    <t>清单  第600章  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</si>
</sst>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Arial Narrow"/>
      <charset val="134"/>
    </font>
    <font>
      <sz val="8"/>
      <color indexed="8"/>
      <name val="Arial Narrow"/>
      <charset val="134"/>
    </font>
    <font>
      <sz val="8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right" vertical="center" wrapText="1"/>
    </xf>
    <xf numFmtId="0" fontId="6" fillId="2" borderId="4" xfId="0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76" fontId="6" fillId="2" borderId="4" xfId="0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right" vertical="center" wrapText="1"/>
    </xf>
    <xf numFmtId="176" fontId="6" fillId="2" borderId="6" xfId="0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showZeros="0" tabSelected="1" view="pageLayout" zoomScale="115" zoomScaleNormal="100" topLeftCell="A4" workbookViewId="0">
      <selection activeCell="E11" sqref="E11"/>
    </sheetView>
  </sheetViews>
  <sheetFormatPr defaultColWidth="9" defaultRowHeight="13.5" outlineLevelCol="4"/>
  <cols>
    <col min="3" max="3" width="21.7333333333333" customWidth="1"/>
    <col min="4" max="4" width="27.7833333333333" customWidth="1"/>
    <col min="5" max="5" width="13.8916666666667" customWidth="1"/>
  </cols>
  <sheetData>
    <row r="1" ht="20.25" spans="1:5">
      <c r="A1" s="24" t="s">
        <v>0</v>
      </c>
      <c r="B1" s="24"/>
      <c r="C1" s="24"/>
      <c r="D1" s="24"/>
      <c r="E1" s="24"/>
    </row>
    <row r="2" spans="1:5">
      <c r="A2" s="2" t="s">
        <v>1</v>
      </c>
      <c r="B2" s="2"/>
      <c r="C2" s="2"/>
      <c r="D2" s="2"/>
      <c r="E2" s="25" t="s">
        <v>2</v>
      </c>
    </row>
    <row r="3" ht="10" customHeight="1" spans="1:5">
      <c r="A3" s="26"/>
      <c r="B3" s="26"/>
      <c r="C3" s="26"/>
      <c r="D3" s="26"/>
      <c r="E3" s="26"/>
    </row>
    <row r="4" ht="20" customHeight="1" spans="1:5">
      <c r="A4" s="27" t="s">
        <v>3</v>
      </c>
      <c r="B4" s="28" t="s">
        <v>4</v>
      </c>
      <c r="C4" s="28" t="s">
        <v>5</v>
      </c>
      <c r="D4" s="28"/>
      <c r="E4" s="29" t="s">
        <v>6</v>
      </c>
    </row>
    <row r="5" ht="20" customHeight="1" spans="1:5">
      <c r="A5" s="8" t="s">
        <v>7</v>
      </c>
      <c r="B5" s="10" t="s">
        <v>8</v>
      </c>
      <c r="C5" s="10" t="s">
        <v>9</v>
      </c>
      <c r="D5" s="10"/>
      <c r="E5" s="16">
        <f>'100章'!C21</f>
        <v>0</v>
      </c>
    </row>
    <row r="6" ht="20" customHeight="1" spans="1:5">
      <c r="A6" s="8" t="s">
        <v>10</v>
      </c>
      <c r="B6" s="10" t="s">
        <v>11</v>
      </c>
      <c r="C6" s="10" t="s">
        <v>12</v>
      </c>
      <c r="D6" s="10"/>
      <c r="E6" s="16">
        <f>'200章'!C14</f>
        <v>0</v>
      </c>
    </row>
    <row r="7" ht="20" customHeight="1" spans="1:5">
      <c r="A7" s="8" t="s">
        <v>13</v>
      </c>
      <c r="B7" s="10" t="s">
        <v>14</v>
      </c>
      <c r="C7" s="10" t="s">
        <v>15</v>
      </c>
      <c r="D7" s="10"/>
      <c r="E7" s="16">
        <f>'600章'!C33</f>
        <v>548000</v>
      </c>
    </row>
    <row r="8" ht="20" customHeight="1" spans="1:5">
      <c r="A8" s="8" t="s">
        <v>16</v>
      </c>
      <c r="B8" s="10" t="s">
        <v>17</v>
      </c>
      <c r="C8" s="10"/>
      <c r="D8" s="10"/>
      <c r="E8" s="16">
        <f>SUM(E5:E7)</f>
        <v>548000</v>
      </c>
    </row>
    <row r="9" ht="20" customHeight="1" spans="1:5">
      <c r="A9" s="8" t="s">
        <v>18</v>
      </c>
      <c r="B9" s="10" t="s">
        <v>19</v>
      </c>
      <c r="C9" s="10"/>
      <c r="D9" s="10"/>
      <c r="E9" s="14"/>
    </row>
    <row r="10" ht="20" customHeight="1" spans="1:5">
      <c r="A10" s="8" t="s">
        <v>20</v>
      </c>
      <c r="B10" s="10" t="s">
        <v>21</v>
      </c>
      <c r="C10" s="10"/>
      <c r="D10" s="10"/>
      <c r="E10" s="16">
        <f>E8</f>
        <v>548000</v>
      </c>
    </row>
    <row r="11" ht="20" customHeight="1" spans="1:5">
      <c r="A11" s="8" t="s">
        <v>22</v>
      </c>
      <c r="B11" s="10" t="s">
        <v>23</v>
      </c>
      <c r="C11" s="10"/>
      <c r="D11" s="10"/>
      <c r="E11" s="14"/>
    </row>
    <row r="12" ht="20" customHeight="1" spans="1:5">
      <c r="A12" s="8" t="s">
        <v>24</v>
      </c>
      <c r="B12" s="10" t="s">
        <v>25</v>
      </c>
      <c r="C12" s="10"/>
      <c r="D12" s="10"/>
      <c r="E12" s="16">
        <f>E10*0.01</f>
        <v>5480</v>
      </c>
    </row>
    <row r="13" ht="20" customHeight="1" spans="1:5">
      <c r="A13" s="8" t="s">
        <v>26</v>
      </c>
      <c r="B13" s="10" t="s">
        <v>27</v>
      </c>
      <c r="C13" s="10"/>
      <c r="D13" s="10"/>
      <c r="E13" s="16">
        <f>E10+E12</f>
        <v>553480</v>
      </c>
    </row>
    <row r="14" ht="409" customHeight="1" spans="1:5">
      <c r="A14" s="8"/>
      <c r="B14" s="10"/>
      <c r="C14" s="10"/>
      <c r="D14" s="10"/>
      <c r="E14" s="12"/>
    </row>
  </sheetData>
  <sheetProtection algorithmName="SHA-512" hashValue="T6DuOATu/R+uPVbikx/bVjoVSo6X2pRow32HxZeRhUlVkjjB+Gk2ShEd0SPYa4nB1ztTRx4Su9eO4H0/NLBGdw==" saltValue="715RC2EZ1OcI4g9VLNjy4g==" spinCount="100000" sheet="1" selectLockedCells="1" objects="1"/>
  <mergeCells count="13">
    <mergeCell ref="A1:E1"/>
    <mergeCell ref="A2:D2"/>
    <mergeCell ref="C4:D4"/>
    <mergeCell ref="C5:D5"/>
    <mergeCell ref="C6:D6"/>
    <mergeCell ref="C7:D7"/>
    <mergeCell ref="B8:D8"/>
    <mergeCell ref="B9:D9"/>
    <mergeCell ref="B10:D10"/>
    <mergeCell ref="B11:D11"/>
    <mergeCell ref="B12:D12"/>
    <mergeCell ref="B13:D13"/>
    <mergeCell ref="B14:D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Zeros="0" view="pageLayout" zoomScaleNormal="100" workbookViewId="0">
      <selection activeCell="E6" sqref="E6"/>
    </sheetView>
  </sheetViews>
  <sheetFormatPr defaultColWidth="9" defaultRowHeight="13.5" outlineLevelCol="5"/>
  <cols>
    <col min="2" max="2" width="40.625" customWidth="1"/>
  </cols>
  <sheetData>
    <row r="1" ht="25.5" spans="1:6">
      <c r="A1" s="1" t="s">
        <v>28</v>
      </c>
      <c r="B1" s="1"/>
      <c r="C1" s="1"/>
      <c r="D1" s="1"/>
      <c r="E1" s="1"/>
      <c r="F1" s="1"/>
    </row>
    <row r="2" ht="14.25" spans="1:6">
      <c r="A2" s="2" t="s">
        <v>1</v>
      </c>
      <c r="B2" s="2"/>
      <c r="C2" s="2"/>
      <c r="D2" s="2"/>
      <c r="E2" s="2"/>
      <c r="F2" s="3" t="s">
        <v>29</v>
      </c>
    </row>
    <row r="3" ht="19.5" spans="1:6">
      <c r="A3" s="20" t="s">
        <v>30</v>
      </c>
      <c r="B3" s="21"/>
      <c r="C3" s="21"/>
      <c r="D3" s="21"/>
      <c r="E3" s="21"/>
      <c r="F3" s="22"/>
    </row>
    <row r="4" ht="20" customHeight="1" spans="1:6">
      <c r="A4" s="5" t="s">
        <v>31</v>
      </c>
      <c r="B4" s="6" t="s">
        <v>32</v>
      </c>
      <c r="C4" s="6" t="s">
        <v>33</v>
      </c>
      <c r="D4" s="6" t="s">
        <v>34</v>
      </c>
      <c r="E4" s="6" t="s">
        <v>35</v>
      </c>
      <c r="F4" s="7" t="s">
        <v>36</v>
      </c>
    </row>
    <row r="5" ht="20" customHeight="1" spans="1:6">
      <c r="A5" s="8" t="s">
        <v>37</v>
      </c>
      <c r="B5" s="9" t="s">
        <v>38</v>
      </c>
      <c r="C5" s="10"/>
      <c r="D5" s="13"/>
      <c r="E5" s="13"/>
      <c r="F5" s="14"/>
    </row>
    <row r="6" ht="20" customHeight="1" spans="1:6">
      <c r="A6" s="8" t="s">
        <v>39</v>
      </c>
      <c r="B6" s="9" t="s">
        <v>40</v>
      </c>
      <c r="C6" s="10" t="s">
        <v>41</v>
      </c>
      <c r="D6" s="13" t="s">
        <v>7</v>
      </c>
      <c r="E6" s="15"/>
      <c r="F6" s="16">
        <f>D6*E6</f>
        <v>0</v>
      </c>
    </row>
    <row r="7" ht="20" customHeight="1" spans="1:6">
      <c r="A7" s="8" t="s">
        <v>42</v>
      </c>
      <c r="B7" s="9" t="s">
        <v>43</v>
      </c>
      <c r="C7" s="10" t="s">
        <v>41</v>
      </c>
      <c r="D7" s="13" t="s">
        <v>7</v>
      </c>
      <c r="E7" s="15"/>
      <c r="F7" s="16">
        <f>D7*E7</f>
        <v>0</v>
      </c>
    </row>
    <row r="8" ht="20" customHeight="1" spans="1:6">
      <c r="A8" s="8" t="s">
        <v>44</v>
      </c>
      <c r="B8" s="9" t="s">
        <v>45</v>
      </c>
      <c r="C8" s="10"/>
      <c r="D8" s="13"/>
      <c r="E8" s="13"/>
      <c r="F8" s="16"/>
    </row>
    <row r="9" ht="20" customHeight="1" spans="1:6">
      <c r="A9" s="8" t="s">
        <v>46</v>
      </c>
      <c r="B9" s="9" t="s">
        <v>47</v>
      </c>
      <c r="C9" s="10" t="s">
        <v>41</v>
      </c>
      <c r="D9" s="13" t="s">
        <v>7</v>
      </c>
      <c r="E9" s="15"/>
      <c r="F9" s="16">
        <f>E9*D9</f>
        <v>0</v>
      </c>
    </row>
    <row r="10" ht="20" customHeight="1" spans="1:6">
      <c r="A10" s="8" t="s">
        <v>48</v>
      </c>
      <c r="B10" s="9" t="s">
        <v>49</v>
      </c>
      <c r="C10" s="10" t="s">
        <v>41</v>
      </c>
      <c r="D10" s="13" t="s">
        <v>7</v>
      </c>
      <c r="E10" s="15"/>
      <c r="F10" s="16">
        <f>D10*E10</f>
        <v>0</v>
      </c>
    </row>
    <row r="11" ht="20" customHeight="1" spans="1:6">
      <c r="A11" s="8" t="s">
        <v>50</v>
      </c>
      <c r="B11" s="9" t="s">
        <v>51</v>
      </c>
      <c r="C11" s="10"/>
      <c r="D11" s="13"/>
      <c r="E11" s="13"/>
      <c r="F11" s="16"/>
    </row>
    <row r="12" ht="20" customHeight="1" spans="1:6">
      <c r="A12" s="8" t="s">
        <v>52</v>
      </c>
      <c r="B12" s="9" t="s">
        <v>51</v>
      </c>
      <c r="C12" s="10" t="s">
        <v>41</v>
      </c>
      <c r="D12" s="13" t="s">
        <v>7</v>
      </c>
      <c r="E12" s="15"/>
      <c r="F12" s="16">
        <f t="shared" ref="F12:F19" si="0">D12*E12</f>
        <v>0</v>
      </c>
    </row>
    <row r="13" ht="20" customHeight="1" spans="1:6">
      <c r="A13" s="8" t="s">
        <v>53</v>
      </c>
      <c r="B13" s="9" t="s">
        <v>54</v>
      </c>
      <c r="C13" s="10"/>
      <c r="D13" s="13"/>
      <c r="E13" s="13"/>
      <c r="F13" s="16"/>
    </row>
    <row r="14" ht="20" customHeight="1" spans="1:6">
      <c r="A14" s="8" t="s">
        <v>55</v>
      </c>
      <c r="B14" s="9" t="s">
        <v>56</v>
      </c>
      <c r="C14" s="10" t="s">
        <v>41</v>
      </c>
      <c r="D14" s="13"/>
      <c r="E14" s="13"/>
      <c r="F14" s="16"/>
    </row>
    <row r="15" ht="20" customHeight="1" spans="1:6">
      <c r="A15" s="8" t="s">
        <v>57</v>
      </c>
      <c r="B15" s="9" t="s">
        <v>58</v>
      </c>
      <c r="C15" s="10" t="s">
        <v>59</v>
      </c>
      <c r="D15" s="13" t="s">
        <v>60</v>
      </c>
      <c r="E15" s="15"/>
      <c r="F15" s="16">
        <f t="shared" si="0"/>
        <v>0</v>
      </c>
    </row>
    <row r="16" ht="20" customHeight="1" spans="1:6">
      <c r="A16" s="8" t="s">
        <v>61</v>
      </c>
      <c r="B16" s="9" t="s">
        <v>62</v>
      </c>
      <c r="C16" s="10" t="s">
        <v>59</v>
      </c>
      <c r="D16" s="13" t="s">
        <v>24</v>
      </c>
      <c r="E16" s="15"/>
      <c r="F16" s="16">
        <f t="shared" si="0"/>
        <v>0</v>
      </c>
    </row>
    <row r="17" ht="20" customHeight="1" spans="1:6">
      <c r="A17" s="8" t="s">
        <v>63</v>
      </c>
      <c r="B17" s="9" t="s">
        <v>64</v>
      </c>
      <c r="C17" s="10" t="s">
        <v>59</v>
      </c>
      <c r="D17" s="13" t="s">
        <v>22</v>
      </c>
      <c r="E17" s="15"/>
      <c r="F17" s="16">
        <f t="shared" si="0"/>
        <v>0</v>
      </c>
    </row>
    <row r="18" ht="20" customHeight="1" spans="1:6">
      <c r="A18" s="8" t="s">
        <v>65</v>
      </c>
      <c r="B18" s="9" t="s">
        <v>66</v>
      </c>
      <c r="C18" s="10" t="s">
        <v>59</v>
      </c>
      <c r="D18" s="13" t="s">
        <v>10</v>
      </c>
      <c r="E18" s="15"/>
      <c r="F18" s="16">
        <f t="shared" si="0"/>
        <v>0</v>
      </c>
    </row>
    <row r="19" ht="20" customHeight="1" spans="1:6">
      <c r="A19" s="8" t="s">
        <v>67</v>
      </c>
      <c r="B19" s="9" t="s">
        <v>68</v>
      </c>
      <c r="C19" s="10" t="s">
        <v>69</v>
      </c>
      <c r="D19" s="13" t="s">
        <v>70</v>
      </c>
      <c r="E19" s="15"/>
      <c r="F19" s="16">
        <f t="shared" si="0"/>
        <v>0</v>
      </c>
    </row>
    <row r="20" ht="289" customHeight="1" spans="1:6">
      <c r="A20" s="8"/>
      <c r="B20" s="9"/>
      <c r="C20" s="10"/>
      <c r="D20" s="11"/>
      <c r="E20" s="11"/>
      <c r="F20" s="12"/>
    </row>
    <row r="21" ht="20" customHeight="1" spans="1:6">
      <c r="A21" s="17" t="s">
        <v>71</v>
      </c>
      <c r="B21" s="17"/>
      <c r="C21" s="23">
        <f>F6+F7+F9+F10+F12+F15+F16+F17+F18+F19</f>
        <v>0</v>
      </c>
      <c r="D21" s="23"/>
      <c r="E21" s="19" t="s">
        <v>72</v>
      </c>
      <c r="F21" s="19"/>
    </row>
  </sheetData>
  <sheetProtection algorithmName="SHA-512" hashValue="qTAhIGHx7F36HpelPyagpYxua5E2vLsoP3+uZkG57oj0Uo3MgYnuDTECiHuYulcwJN1UvFP4TGjowD+cPVNMEA==" saltValue="tEQ6BY92eY9TE6sOf2Y24Q==" spinCount="100000" sheet="1" selectLockedCells="1" objects="1"/>
  <mergeCells count="6">
    <mergeCell ref="A1:F1"/>
    <mergeCell ref="A2:E2"/>
    <mergeCell ref="A3:F3"/>
    <mergeCell ref="A21:B21"/>
    <mergeCell ref="C21:D21"/>
    <mergeCell ref="E21:F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showZeros="0" view="pageLayout" zoomScaleNormal="100" workbookViewId="0">
      <selection activeCell="E12" sqref="E12"/>
    </sheetView>
  </sheetViews>
  <sheetFormatPr defaultColWidth="9" defaultRowHeight="13.5" outlineLevelCol="5"/>
  <cols>
    <col min="2" max="2" width="38.9916666666667" customWidth="1"/>
  </cols>
  <sheetData>
    <row r="1" ht="25.5" spans="1:6">
      <c r="A1" s="1" t="s">
        <v>28</v>
      </c>
      <c r="B1" s="1"/>
      <c r="C1" s="1"/>
      <c r="D1" s="1"/>
      <c r="E1" s="1"/>
      <c r="F1" s="1"/>
    </row>
    <row r="2" ht="14.25" spans="1:6">
      <c r="A2" s="2" t="s">
        <v>1</v>
      </c>
      <c r="B2" s="2"/>
      <c r="C2" s="2"/>
      <c r="D2" s="2"/>
      <c r="E2" s="2"/>
      <c r="F2" s="3" t="s">
        <v>29</v>
      </c>
    </row>
    <row r="3" ht="19.5" spans="1:6">
      <c r="A3" s="20" t="s">
        <v>73</v>
      </c>
      <c r="B3" s="21"/>
      <c r="C3" s="21"/>
      <c r="D3" s="21"/>
      <c r="E3" s="21"/>
      <c r="F3" s="22"/>
    </row>
    <row r="4" ht="20" customHeight="1" spans="1:6">
      <c r="A4" s="5" t="s">
        <v>31</v>
      </c>
      <c r="B4" s="6" t="s">
        <v>32</v>
      </c>
      <c r="C4" s="6" t="s">
        <v>33</v>
      </c>
      <c r="D4" s="6" t="s">
        <v>34</v>
      </c>
      <c r="E4" s="6" t="s">
        <v>35</v>
      </c>
      <c r="F4" s="7" t="s">
        <v>36</v>
      </c>
    </row>
    <row r="5" ht="20" customHeight="1" spans="1:6">
      <c r="A5" s="8" t="s">
        <v>74</v>
      </c>
      <c r="B5" s="9" t="s">
        <v>75</v>
      </c>
      <c r="C5" s="10"/>
      <c r="D5" s="13"/>
      <c r="E5" s="13"/>
      <c r="F5" s="14"/>
    </row>
    <row r="6" ht="20" customHeight="1" spans="1:6">
      <c r="A6" s="8" t="s">
        <v>76</v>
      </c>
      <c r="B6" s="9" t="s">
        <v>77</v>
      </c>
      <c r="C6" s="10"/>
      <c r="D6" s="13"/>
      <c r="E6" s="13"/>
      <c r="F6" s="14"/>
    </row>
    <row r="7" ht="20" customHeight="1" spans="1:6">
      <c r="A7" s="8" t="s">
        <v>57</v>
      </c>
      <c r="B7" s="9" t="s">
        <v>78</v>
      </c>
      <c r="C7" s="10" t="s">
        <v>79</v>
      </c>
      <c r="D7" s="13" t="s">
        <v>80</v>
      </c>
      <c r="E7" s="15"/>
      <c r="F7" s="16">
        <f t="shared" ref="F7:F12" si="0">D7*E7</f>
        <v>0</v>
      </c>
    </row>
    <row r="8" ht="20" customHeight="1" spans="1:6">
      <c r="A8" s="8" t="s">
        <v>61</v>
      </c>
      <c r="B8" s="9" t="s">
        <v>81</v>
      </c>
      <c r="C8" s="10" t="s">
        <v>82</v>
      </c>
      <c r="D8" s="13" t="s">
        <v>83</v>
      </c>
      <c r="E8" s="15"/>
      <c r="F8" s="16">
        <f t="shared" si="0"/>
        <v>0</v>
      </c>
    </row>
    <row r="9" ht="20" customHeight="1" spans="1:6">
      <c r="A9" s="8" t="s">
        <v>84</v>
      </c>
      <c r="B9" s="9" t="s">
        <v>85</v>
      </c>
      <c r="C9" s="10"/>
      <c r="D9" s="13"/>
      <c r="E9" s="13"/>
      <c r="F9" s="16"/>
    </row>
    <row r="10" ht="20" customHeight="1" spans="1:6">
      <c r="A10" s="8" t="s">
        <v>65</v>
      </c>
      <c r="B10" s="9" t="s">
        <v>86</v>
      </c>
      <c r="C10" s="10"/>
      <c r="D10" s="13"/>
      <c r="E10" s="13"/>
      <c r="F10" s="16"/>
    </row>
    <row r="11" ht="20" customHeight="1" spans="1:6">
      <c r="A11" s="8" t="s">
        <v>87</v>
      </c>
      <c r="B11" s="9" t="s">
        <v>88</v>
      </c>
      <c r="C11" s="10" t="s">
        <v>89</v>
      </c>
      <c r="D11" s="13" t="s">
        <v>14</v>
      </c>
      <c r="E11" s="15"/>
      <c r="F11" s="16">
        <f t="shared" si="0"/>
        <v>0</v>
      </c>
    </row>
    <row r="12" ht="20" customHeight="1" spans="1:6">
      <c r="A12" s="8" t="s">
        <v>90</v>
      </c>
      <c r="B12" s="9" t="s">
        <v>91</v>
      </c>
      <c r="C12" s="10" t="s">
        <v>92</v>
      </c>
      <c r="D12" s="13" t="s">
        <v>24</v>
      </c>
      <c r="E12" s="15"/>
      <c r="F12" s="16">
        <f t="shared" si="0"/>
        <v>0</v>
      </c>
    </row>
    <row r="13" ht="409" customHeight="1" spans="1:6">
      <c r="A13" s="8"/>
      <c r="B13" s="9"/>
      <c r="C13" s="10"/>
      <c r="D13" s="11"/>
      <c r="E13" s="11"/>
      <c r="F13" s="12"/>
    </row>
    <row r="14" ht="20" customHeight="1" spans="1:6">
      <c r="A14" s="17" t="s">
        <v>93</v>
      </c>
      <c r="B14" s="17"/>
      <c r="C14" s="23">
        <f>F7+F8+F11+F12</f>
        <v>0</v>
      </c>
      <c r="D14" s="23"/>
      <c r="E14" s="19" t="s">
        <v>72</v>
      </c>
      <c r="F14" s="19"/>
    </row>
  </sheetData>
  <sheetProtection algorithmName="SHA-512" hashValue="YimaMNMIPeEvaXv7MxQbcIl4La/Gk05zTMfVISKtbtgSoEe8EPt8vwPNIjdqaVixCOTV7zy0EEV/Q30k3b112g==" saltValue="L1V6kasOADz9/VztTn21dQ==" spinCount="100000" sheet="1" selectLockedCells="1" objects="1"/>
  <mergeCells count="6">
    <mergeCell ref="A1:F1"/>
    <mergeCell ref="A2:E2"/>
    <mergeCell ref="A3:F3"/>
    <mergeCell ref="A14:B14"/>
    <mergeCell ref="C14:D14"/>
    <mergeCell ref="E14:F1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Zeros="0" view="pageLayout" zoomScaleNormal="100" topLeftCell="A10" workbookViewId="0">
      <selection activeCell="E30" sqref="E30"/>
    </sheetView>
  </sheetViews>
  <sheetFormatPr defaultColWidth="9" defaultRowHeight="13.5" outlineLevelCol="5"/>
  <cols>
    <col min="2" max="2" width="39.5333333333333" customWidth="1"/>
  </cols>
  <sheetData>
    <row r="1" ht="25.5" spans="1:6">
      <c r="A1" s="1" t="s">
        <v>28</v>
      </c>
      <c r="B1" s="1"/>
      <c r="C1" s="1"/>
      <c r="D1" s="1"/>
      <c r="E1" s="1"/>
      <c r="F1" s="1"/>
    </row>
    <row r="2" ht="14.25" spans="1:6">
      <c r="A2" s="2" t="s">
        <v>1</v>
      </c>
      <c r="B2" s="2"/>
      <c r="C2" s="2"/>
      <c r="D2" s="2"/>
      <c r="E2" s="2"/>
      <c r="F2" s="3" t="s">
        <v>29</v>
      </c>
    </row>
    <row r="3" ht="18.75" spans="1:6">
      <c r="A3" s="4" t="s">
        <v>94</v>
      </c>
      <c r="B3" s="4"/>
      <c r="C3" s="4"/>
      <c r="D3" s="4"/>
      <c r="E3" s="4"/>
      <c r="F3" s="4"/>
    </row>
    <row r="4" ht="20" customHeight="1" spans="1:6">
      <c r="A4" s="5" t="s">
        <v>31</v>
      </c>
      <c r="B4" s="6" t="s">
        <v>32</v>
      </c>
      <c r="C4" s="6" t="s">
        <v>33</v>
      </c>
      <c r="D4" s="6" t="s">
        <v>34</v>
      </c>
      <c r="E4" s="6" t="s">
        <v>35</v>
      </c>
      <c r="F4" s="7" t="s">
        <v>36</v>
      </c>
    </row>
    <row r="5" ht="20" customHeight="1" spans="1:6">
      <c r="A5" s="8" t="s">
        <v>95</v>
      </c>
      <c r="B5" s="9" t="s">
        <v>96</v>
      </c>
      <c r="C5" s="10"/>
      <c r="D5" s="11"/>
      <c r="E5" s="11"/>
      <c r="F5" s="12"/>
    </row>
    <row r="6" ht="20" customHeight="1" spans="1:6">
      <c r="A6" s="8" t="s">
        <v>97</v>
      </c>
      <c r="B6" s="9" t="s">
        <v>98</v>
      </c>
      <c r="C6" s="10"/>
      <c r="D6" s="13"/>
      <c r="E6" s="13"/>
      <c r="F6" s="14"/>
    </row>
    <row r="7" ht="20" customHeight="1" spans="1:6">
      <c r="A7" s="8" t="s">
        <v>99</v>
      </c>
      <c r="B7" s="9" t="s">
        <v>100</v>
      </c>
      <c r="C7" s="10" t="s">
        <v>89</v>
      </c>
      <c r="D7" s="13" t="s">
        <v>60</v>
      </c>
      <c r="E7" s="15"/>
      <c r="F7" s="16">
        <f>D7*E7</f>
        <v>0</v>
      </c>
    </row>
    <row r="8" ht="20" customHeight="1" spans="1:6">
      <c r="A8" s="8" t="s">
        <v>101</v>
      </c>
      <c r="B8" s="9" t="s">
        <v>102</v>
      </c>
      <c r="C8" s="10"/>
      <c r="D8" s="13"/>
      <c r="E8" s="13"/>
      <c r="F8" s="16"/>
    </row>
    <row r="9" ht="20" customHeight="1" spans="1:6">
      <c r="A9" s="8" t="s">
        <v>57</v>
      </c>
      <c r="B9" s="9" t="s">
        <v>103</v>
      </c>
      <c r="C9" s="10" t="s">
        <v>82</v>
      </c>
      <c r="D9" s="13" t="s">
        <v>104</v>
      </c>
      <c r="E9" s="15"/>
      <c r="F9" s="16">
        <f>D9*E9</f>
        <v>0</v>
      </c>
    </row>
    <row r="10" ht="20" customHeight="1" spans="1:6">
      <c r="A10" s="8" t="s">
        <v>105</v>
      </c>
      <c r="B10" s="9" t="s">
        <v>106</v>
      </c>
      <c r="C10" s="10"/>
      <c r="D10" s="13"/>
      <c r="E10" s="13"/>
      <c r="F10" s="16"/>
    </row>
    <row r="11" ht="20" customHeight="1" spans="1:6">
      <c r="A11" s="8" t="s">
        <v>107</v>
      </c>
      <c r="B11" s="9" t="s">
        <v>108</v>
      </c>
      <c r="C11" s="10"/>
      <c r="D11" s="13"/>
      <c r="E11" s="13"/>
      <c r="F11" s="16"/>
    </row>
    <row r="12" ht="20" customHeight="1" spans="1:6">
      <c r="A12" s="8" t="s">
        <v>99</v>
      </c>
      <c r="B12" s="9" t="s">
        <v>109</v>
      </c>
      <c r="C12" s="10"/>
      <c r="D12" s="13"/>
      <c r="E12" s="13"/>
      <c r="F12" s="16"/>
    </row>
    <row r="13" ht="20" customHeight="1" spans="1:6">
      <c r="A13" s="8" t="s">
        <v>110</v>
      </c>
      <c r="B13" s="9" t="s">
        <v>111</v>
      </c>
      <c r="C13" s="10" t="s">
        <v>89</v>
      </c>
      <c r="D13" s="13" t="s">
        <v>112</v>
      </c>
      <c r="E13" s="15"/>
      <c r="F13" s="16">
        <f t="shared" ref="F13:F16" si="0">D13*E13</f>
        <v>0</v>
      </c>
    </row>
    <row r="14" ht="20" customHeight="1" spans="1:6">
      <c r="A14" s="8" t="s">
        <v>57</v>
      </c>
      <c r="B14" s="9" t="s">
        <v>113</v>
      </c>
      <c r="C14" s="10" t="s">
        <v>92</v>
      </c>
      <c r="D14" s="13" t="s">
        <v>114</v>
      </c>
      <c r="E14" s="13"/>
      <c r="F14" s="16"/>
    </row>
    <row r="15" ht="20" customHeight="1" spans="1:6">
      <c r="A15" s="8" t="s">
        <v>115</v>
      </c>
      <c r="B15" s="9" t="s">
        <v>116</v>
      </c>
      <c r="C15" s="10" t="s">
        <v>92</v>
      </c>
      <c r="D15" s="13" t="s">
        <v>117</v>
      </c>
      <c r="E15" s="15"/>
      <c r="F15" s="16">
        <f t="shared" si="0"/>
        <v>0</v>
      </c>
    </row>
    <row r="16" ht="20" customHeight="1" spans="1:6">
      <c r="A16" s="8" t="s">
        <v>118</v>
      </c>
      <c r="B16" s="9" t="s">
        <v>119</v>
      </c>
      <c r="C16" s="10" t="s">
        <v>92</v>
      </c>
      <c r="D16" s="13" t="s">
        <v>120</v>
      </c>
      <c r="E16" s="15"/>
      <c r="F16" s="16">
        <f t="shared" si="0"/>
        <v>0</v>
      </c>
    </row>
    <row r="17" ht="20" customHeight="1" spans="1:6">
      <c r="A17" s="8" t="s">
        <v>65</v>
      </c>
      <c r="B17" s="9" t="s">
        <v>121</v>
      </c>
      <c r="C17" s="10" t="s">
        <v>92</v>
      </c>
      <c r="D17" s="13" t="s">
        <v>122</v>
      </c>
      <c r="E17" s="13"/>
      <c r="F17" s="16"/>
    </row>
    <row r="18" ht="20" customHeight="1" spans="1:6">
      <c r="A18" s="8" t="s">
        <v>123</v>
      </c>
      <c r="B18" s="9" t="s">
        <v>124</v>
      </c>
      <c r="C18" s="10" t="s">
        <v>92</v>
      </c>
      <c r="D18" s="13" t="s">
        <v>16</v>
      </c>
      <c r="E18" s="15"/>
      <c r="F18" s="16">
        <f t="shared" ref="F18:F21" si="1">D18*E18</f>
        <v>0</v>
      </c>
    </row>
    <row r="19" ht="20" customHeight="1" spans="1:6">
      <c r="A19" s="8" t="s">
        <v>125</v>
      </c>
      <c r="B19" s="9" t="s">
        <v>126</v>
      </c>
      <c r="C19" s="10" t="s">
        <v>92</v>
      </c>
      <c r="D19" s="13" t="s">
        <v>24</v>
      </c>
      <c r="E19" s="15"/>
      <c r="F19" s="16">
        <f t="shared" si="1"/>
        <v>0</v>
      </c>
    </row>
    <row r="20" ht="20" customHeight="1" spans="1:6">
      <c r="A20" s="8" t="s">
        <v>127</v>
      </c>
      <c r="B20" s="9" t="s">
        <v>128</v>
      </c>
      <c r="C20" s="10" t="s">
        <v>92</v>
      </c>
      <c r="D20" s="13" t="s">
        <v>10</v>
      </c>
      <c r="E20" s="15"/>
      <c r="F20" s="16">
        <f t="shared" si="1"/>
        <v>0</v>
      </c>
    </row>
    <row r="21" ht="20" customHeight="1" spans="1:6">
      <c r="A21" s="8" t="s">
        <v>129</v>
      </c>
      <c r="B21" s="9" t="s">
        <v>130</v>
      </c>
      <c r="C21" s="10" t="s">
        <v>92</v>
      </c>
      <c r="D21" s="13" t="s">
        <v>16</v>
      </c>
      <c r="E21" s="15"/>
      <c r="F21" s="16">
        <f t="shared" si="1"/>
        <v>0</v>
      </c>
    </row>
    <row r="22" ht="20" customHeight="1" spans="1:6">
      <c r="A22" s="8" t="s">
        <v>131</v>
      </c>
      <c r="B22" s="9" t="s">
        <v>132</v>
      </c>
      <c r="C22" s="10"/>
      <c r="D22" s="13"/>
      <c r="E22" s="13"/>
      <c r="F22" s="16"/>
    </row>
    <row r="23" ht="20" customHeight="1" spans="1:6">
      <c r="A23" s="8" t="s">
        <v>133</v>
      </c>
      <c r="B23" s="9" t="s">
        <v>134</v>
      </c>
      <c r="C23" s="10"/>
      <c r="D23" s="13"/>
      <c r="E23" s="13"/>
      <c r="F23" s="16"/>
    </row>
    <row r="24" ht="20" customHeight="1" spans="1:6">
      <c r="A24" s="8" t="s">
        <v>57</v>
      </c>
      <c r="B24" s="9" t="s">
        <v>135</v>
      </c>
      <c r="C24" s="10" t="s">
        <v>89</v>
      </c>
      <c r="D24" s="13" t="s">
        <v>136</v>
      </c>
      <c r="E24" s="15"/>
      <c r="F24" s="16">
        <f t="shared" ref="F24:F26" si="2">D24*E24</f>
        <v>0</v>
      </c>
    </row>
    <row r="25" ht="20" customHeight="1" spans="1:6">
      <c r="A25" s="8" t="s">
        <v>65</v>
      </c>
      <c r="B25" s="9" t="s">
        <v>137</v>
      </c>
      <c r="C25" s="10" t="s">
        <v>89</v>
      </c>
      <c r="D25" s="13" t="s">
        <v>138</v>
      </c>
      <c r="E25" s="15"/>
      <c r="F25" s="16">
        <f t="shared" si="2"/>
        <v>0</v>
      </c>
    </row>
    <row r="26" ht="20" customHeight="1" spans="1:6">
      <c r="A26" s="8" t="s">
        <v>90</v>
      </c>
      <c r="B26" s="9" t="s">
        <v>139</v>
      </c>
      <c r="C26" s="10" t="s">
        <v>89</v>
      </c>
      <c r="D26" s="13" t="s">
        <v>140</v>
      </c>
      <c r="E26" s="15"/>
      <c r="F26" s="16">
        <f t="shared" si="2"/>
        <v>0</v>
      </c>
    </row>
    <row r="27" ht="20" customHeight="1" spans="1:6">
      <c r="A27" s="8" t="s">
        <v>141</v>
      </c>
      <c r="B27" s="9" t="s">
        <v>142</v>
      </c>
      <c r="C27" s="10"/>
      <c r="D27" s="13"/>
      <c r="E27" s="13"/>
      <c r="F27" s="16"/>
    </row>
    <row r="28" ht="20" customHeight="1" spans="1:6">
      <c r="A28" s="8" t="s">
        <v>143</v>
      </c>
      <c r="B28" s="9" t="s">
        <v>144</v>
      </c>
      <c r="C28" s="10" t="s">
        <v>92</v>
      </c>
      <c r="D28" s="13" t="s">
        <v>145</v>
      </c>
      <c r="E28" s="15"/>
      <c r="F28" s="16">
        <f t="shared" ref="F28:F31" si="3">D28*E28</f>
        <v>0</v>
      </c>
    </row>
    <row r="29" ht="20" customHeight="1" spans="1:6">
      <c r="A29" s="8" t="s">
        <v>146</v>
      </c>
      <c r="B29" s="9" t="s">
        <v>147</v>
      </c>
      <c r="C29" s="10" t="s">
        <v>59</v>
      </c>
      <c r="D29" s="13" t="s">
        <v>148</v>
      </c>
      <c r="E29" s="15"/>
      <c r="F29" s="16">
        <f t="shared" si="3"/>
        <v>0</v>
      </c>
    </row>
    <row r="30" ht="20" customHeight="1" spans="1:6">
      <c r="A30" s="8" t="s">
        <v>149</v>
      </c>
      <c r="B30" s="9" t="s">
        <v>150</v>
      </c>
      <c r="C30" s="10" t="s">
        <v>59</v>
      </c>
      <c r="D30" s="13" t="s">
        <v>151</v>
      </c>
      <c r="E30" s="15"/>
      <c r="F30" s="16">
        <f t="shared" si="3"/>
        <v>0</v>
      </c>
    </row>
    <row r="31" ht="20" customHeight="1" spans="1:6">
      <c r="A31" s="8" t="s">
        <v>152</v>
      </c>
      <c r="B31" s="9" t="s">
        <v>153</v>
      </c>
      <c r="C31" s="10" t="s">
        <v>92</v>
      </c>
      <c r="D31" s="13" t="s">
        <v>16</v>
      </c>
      <c r="E31" s="13">
        <v>137000</v>
      </c>
      <c r="F31" s="16">
        <f t="shared" si="3"/>
        <v>548000</v>
      </c>
    </row>
    <row r="32" ht="48" customHeight="1" spans="1:6">
      <c r="A32" s="8"/>
      <c r="B32" s="9"/>
      <c r="C32" s="10"/>
      <c r="D32" s="13"/>
      <c r="E32" s="13"/>
      <c r="F32" s="14"/>
    </row>
    <row r="33" ht="20" customHeight="1" spans="1:6">
      <c r="A33" s="17" t="s">
        <v>154</v>
      </c>
      <c r="B33" s="17"/>
      <c r="C33" s="18">
        <f>F7+F9+F13+F15+F16+F18+F20+F19+F21+F24+F25+F26+F28+F29+F30+F31</f>
        <v>548000</v>
      </c>
      <c r="D33" s="18"/>
      <c r="E33" s="19" t="s">
        <v>72</v>
      </c>
      <c r="F33" s="19"/>
    </row>
  </sheetData>
  <sheetProtection algorithmName="SHA-512" hashValue="UD/gn+EWZeU1ayronm4qusurOFYCnwkwW/9fB5dYzmAoF+7iEE2HCy1A3nc4RZqT9k+GhhWt39Re/tyxyqkl/w==" saltValue="UVHlYtD4Hoj3BxDTqTvvMw==" spinCount="100000" sheet="1" selectLockedCells="1" objects="1"/>
  <mergeCells count="6">
    <mergeCell ref="A1:F1"/>
    <mergeCell ref="A2:E2"/>
    <mergeCell ref="A3:F3"/>
    <mergeCell ref="A33:B33"/>
    <mergeCell ref="C33:D33"/>
    <mergeCell ref="E33:F3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报价汇总表</vt:lpstr>
      <vt:lpstr>100章</vt:lpstr>
      <vt:lpstr>200章</vt:lpstr>
      <vt:lpstr>600章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 are here</cp:lastModifiedBy>
  <dcterms:created xsi:type="dcterms:W3CDTF">2025-11-20T07:57:00Z</dcterms:created>
  <dcterms:modified xsi:type="dcterms:W3CDTF">2025-12-17T01:12:06Z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1648C3269A704F06AEEE293696796D88_11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