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485" tabRatio="715"/>
  </bookViews>
  <sheets>
    <sheet name="编制说明" sheetId="5" r:id="rId1"/>
    <sheet name="汇总表" sheetId="1" r:id="rId2"/>
    <sheet name="武陟县2025年第一批农村公路安防工程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<sst xmlns="http://schemas.openxmlformats.org/spreadsheetml/2006/main" count="239" uniqueCount="82">
  <si>
    <t>武陟县2025年第一批农村公路安防工程施工项目
工程量清单编制说明</t>
  </si>
  <si>
    <t xml:space="preserve">一、项目概况
   1、工程项目名称：武陟县2025年第一批农村公路安防工程施工项目
   2、工程概况：该项目处于焦作市武陟县乔庙镇、三阳乡、谢旗营镇，建设单位为武陟县道路运输服务中心，设计单位为郑州中路交通勘察设计有限公司；X002五老线、X082谢千线、X083程贾线、X085西浮线、Y028后炉线五条路隐患路段增加标志、护栏、标线、减速振动标线等安防设施。
 二、编制范围
  根据图纸范围内的工程内容。
 三、编制依据
  1、根据委托方提供的施工图纸进行工程量计算；
  2、《公路工程标准施工招标文件2018年第八章工程量清单》；
  3、依据交通运输部【2018】86号公告发布的“关于公布《公路工程基本建设项目概算预算编制办法》（JTG 3830-2018）及《公路工程预算定额》（JTG/T 3832-2018）、《公路工程机械台班费用定额》（JTG/T3833-2018）及其相关配套文件；
  4、依据交通运输部【2019】26号，税率调整为9%；
  5、根据豫交文（2019）274 号文件规定人工费为 108.85 元/工日；规费费率取费标准 33.5%，其中：养老保险16%，医疗保险（含生育险）7.3%，失业保险0.7%，工伤保险1%，住房公积金8.5%；竣工文件费、施工环保费、安全生产费、施工场地建设费不计算。  
  6、本工程安全生产费按《公路工程建设项目概预算编制办法》计取。 </t>
  </si>
  <si>
    <t>投标价汇总表</t>
  </si>
  <si>
    <t xml:space="preserve">  项目名称：武陟县2025年第一批农村公路安防工程</t>
  </si>
  <si>
    <t>序号</t>
  </si>
  <si>
    <t>科目名称</t>
  </si>
  <si>
    <t>金额</t>
  </si>
  <si>
    <t>清单合计</t>
  </si>
  <si>
    <t>预算价（2=1）</t>
  </si>
  <si>
    <t>暂列金额（3=2*0%）</t>
  </si>
  <si>
    <t>总报价（4=2+3）</t>
  </si>
  <si>
    <t>工程量清单</t>
  </si>
  <si>
    <t>项目名称：武陟县2025年第一批农村公路安防工程               单位：元</t>
  </si>
  <si>
    <t>清单</t>
  </si>
  <si>
    <t>路线名称</t>
  </si>
  <si>
    <t>子目号</t>
  </si>
  <si>
    <t>子目名称</t>
  </si>
  <si>
    <t>单位</t>
  </si>
  <si>
    <t>数量</t>
  </si>
  <si>
    <t>单价</t>
  </si>
  <si>
    <t>合价</t>
  </si>
  <si>
    <t>X002五老线</t>
  </si>
  <si>
    <t>103</t>
  </si>
  <si>
    <t>临时工程与设施</t>
  </si>
  <si>
    <t>103-1</t>
  </si>
  <si>
    <t>临时道路修建、养护与拆除（包括原道路的养护）</t>
  </si>
  <si>
    <t>总额</t>
  </si>
  <si>
    <t>清单100章合计</t>
  </si>
  <si>
    <t>元</t>
  </si>
  <si>
    <t>602</t>
  </si>
  <si>
    <t>护栏</t>
  </si>
  <si>
    <t>602-1</t>
  </si>
  <si>
    <t>混凝土护栏（护墙、立柱）</t>
  </si>
  <si>
    <t>-c</t>
  </si>
  <si>
    <t>现浇混凝土基础</t>
  </si>
  <si>
    <t>m3</t>
  </si>
  <si>
    <t>-d</t>
  </si>
  <si>
    <t>钢筋</t>
  </si>
  <si>
    <t>kg</t>
  </si>
  <si>
    <t>602-3</t>
  </si>
  <si>
    <t>波形梁钢护栏</t>
  </si>
  <si>
    <t>-a</t>
  </si>
  <si>
    <t>路侧波形梁钢护栏</t>
  </si>
  <si>
    <t>m</t>
  </si>
  <si>
    <t>604</t>
  </si>
  <si>
    <t>道路交通标志</t>
  </si>
  <si>
    <t>604-5</t>
  </si>
  <si>
    <t>单悬臂式交通标志</t>
  </si>
  <si>
    <t>个</t>
  </si>
  <si>
    <t>单悬臂式交通标志-1.5*1m</t>
  </si>
  <si>
    <t>605</t>
  </si>
  <si>
    <t>道路交通标线</t>
  </si>
  <si>
    <t>605-1</t>
  </si>
  <si>
    <t>热熔型涂料路面标线</t>
  </si>
  <si>
    <t>热熔型标线</t>
  </si>
  <si>
    <t>m2</t>
  </si>
  <si>
    <t>-b</t>
  </si>
  <si>
    <t>热熔型标线-震动</t>
  </si>
  <si>
    <t>605-5</t>
  </si>
  <si>
    <t>轮廓标</t>
  </si>
  <si>
    <t>附着式轮廓标</t>
  </si>
  <si>
    <t>清单600章合计</t>
  </si>
  <si>
    <t>X002五老线合计</t>
  </si>
  <si>
    <t>X82谢千线</t>
  </si>
  <si>
    <t>X82谢千线合计</t>
  </si>
  <si>
    <t>X083程贾线</t>
  </si>
  <si>
    <t>现浇混凝土护栏</t>
  </si>
  <si>
    <t>钢筋混凝土结构-凿除原护栏</t>
  </si>
  <si>
    <t>桥梁护栏</t>
  </si>
  <si>
    <t>-e</t>
  </si>
  <si>
    <t>立面标记漆</t>
  </si>
  <si>
    <t>604-1</t>
  </si>
  <si>
    <t>单柱式交通标志-道口标柱</t>
  </si>
  <si>
    <t>单悬臂式交通标志-1.5*0.6m</t>
  </si>
  <si>
    <t>热熔型标线- 震动</t>
  </si>
  <si>
    <t>605-6</t>
  </si>
  <si>
    <t>X083程贾线合计</t>
  </si>
  <si>
    <t>X085西浮线</t>
  </si>
  <si>
    <t>X085西浮线合计</t>
  </si>
  <si>
    <t>Y028后炉线</t>
  </si>
  <si>
    <t>Y028后炉线合计</t>
  </si>
  <si>
    <t>合计 人民币（元）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</si>
</sst>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8" fillId="0" borderId="0"/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0" fillId="0" borderId="1" xfId="50" applyFont="1" applyFill="1" applyBorder="1" applyAlignme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5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177" fontId="3" fillId="0" borderId="8" xfId="0" applyNumberFormat="1" applyFont="1" applyFill="1" applyBorder="1" applyAlignment="1" applyProtection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justify" wrapText="1"/>
    </xf>
    <xf numFmtId="0" fontId="8" fillId="0" borderId="0" xfId="50" applyFon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tabSelected="1" workbookViewId="0">
      <selection activeCell="A1" sqref="A1"/>
    </sheetView>
  </sheetViews>
  <sheetFormatPr defaultColWidth="8.79166666666667" defaultRowHeight="13.5"/>
  <cols>
    <col min="1" max="1" width="83.1166666666667" customWidth="1"/>
  </cols>
  <sheetData>
    <row r="1" ht="55" customHeight="1" spans="1:1">
      <c r="A1" s="46" t="s">
        <v>0</v>
      </c>
    </row>
    <row r="2" spans="1:1">
      <c r="A2" s="47" t="s">
        <v>1</v>
      </c>
    </row>
    <row r="3" ht="408" customHeight="1" spans="1:1">
      <c r="A3" s="47"/>
    </row>
    <row r="4" spans="1:1">
      <c r="A4" s="48"/>
    </row>
    <row r="5" spans="1:1">
      <c r="A5" s="48"/>
    </row>
    <row r="6" spans="1:1">
      <c r="A6" s="48"/>
    </row>
    <row r="7" spans="1:1">
      <c r="A7" s="48"/>
    </row>
    <row r="8" spans="1:1">
      <c r="A8" s="48"/>
    </row>
    <row r="9" spans="1:1">
      <c r="A9" s="48"/>
    </row>
    <row r="10" spans="1:1">
      <c r="A10" s="48"/>
    </row>
    <row r="11" spans="1:1">
      <c r="A11" s="48"/>
    </row>
    <row r="12" spans="1:1">
      <c r="A12" s="48"/>
    </row>
    <row r="13" spans="1:1">
      <c r="A13" s="48"/>
    </row>
    <row r="14" spans="1:1">
      <c r="A14" s="48"/>
    </row>
    <row r="15" spans="1:1">
      <c r="A15" s="48"/>
    </row>
    <row r="16" spans="1:1">
      <c r="A16" s="48"/>
    </row>
    <row r="17" spans="1:1">
      <c r="A17" s="48"/>
    </row>
    <row r="18" spans="1:1">
      <c r="A18" s="48"/>
    </row>
  </sheetData>
  <sheetProtection algorithmName="SHA-512" hashValue="vx+W1XqnNLP3sgiBfayonxscPrLEQbgz1gcfFGg73oskzqRHKl2KXADVZksfSVnC9mc+UpGoIf+H3etEh9OcDg==" saltValue="ZCyE8vzB/2iVQ3q/tOff7g==" spinCount="100000" sheet="1" objects="1"/>
  <mergeCells count="1">
    <mergeCell ref="A2:A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selection activeCell="B4" sqref="B4:F4"/>
    </sheetView>
  </sheetViews>
  <sheetFormatPr defaultColWidth="9" defaultRowHeight="13.5" outlineLevelRow="7" outlineLevelCol="7"/>
  <cols>
    <col min="1" max="1" width="10.3833333333333" customWidth="1"/>
    <col min="2" max="4" width="10.6333333333333" customWidth="1"/>
    <col min="5" max="5" width="6.13333333333333" customWidth="1"/>
    <col min="6" max="6" width="10.6333333333333" customWidth="1"/>
    <col min="8" max="8" width="14.8833333333333" customWidth="1"/>
  </cols>
  <sheetData>
    <row r="1" ht="25.5" spans="1:8">
      <c r="A1" s="32" t="s">
        <v>2</v>
      </c>
      <c r="B1" s="32"/>
      <c r="C1" s="32"/>
      <c r="D1" s="32"/>
      <c r="E1" s="32"/>
      <c r="F1" s="32"/>
      <c r="G1" s="32"/>
      <c r="H1" s="32"/>
    </row>
    <row r="2" ht="25.5" spans="1:8">
      <c r="A2" s="33"/>
      <c r="B2" s="33"/>
      <c r="C2" s="33"/>
      <c r="D2" s="33"/>
      <c r="E2" s="33"/>
      <c r="F2" s="33"/>
      <c r="G2" s="33"/>
      <c r="H2" s="33"/>
    </row>
    <row r="3" ht="51" customHeight="1" spans="1:8">
      <c r="A3" s="34" t="s">
        <v>3</v>
      </c>
      <c r="B3" s="34"/>
      <c r="C3" s="34"/>
      <c r="D3" s="34"/>
      <c r="E3" s="34"/>
      <c r="F3" s="34"/>
      <c r="G3" s="34"/>
      <c r="H3" s="34"/>
    </row>
    <row r="4" ht="51" customHeight="1" spans="1:8">
      <c r="A4" s="35" t="s">
        <v>4</v>
      </c>
      <c r="B4" s="36" t="s">
        <v>5</v>
      </c>
      <c r="C4" s="37"/>
      <c r="D4" s="38"/>
      <c r="E4" s="38"/>
      <c r="F4" s="36"/>
      <c r="G4" s="39" t="s">
        <v>6</v>
      </c>
      <c r="H4" s="36"/>
    </row>
    <row r="5" ht="51" customHeight="1" spans="1:8">
      <c r="A5" s="40">
        <v>1</v>
      </c>
      <c r="B5" s="41" t="s">
        <v>7</v>
      </c>
      <c r="C5" s="42"/>
      <c r="D5" s="43"/>
      <c r="E5" s="43"/>
      <c r="F5" s="41"/>
      <c r="G5" s="39">
        <f>武陟县2025年第一批农村公路安防工程!H91</f>
        <v>0</v>
      </c>
      <c r="H5" s="39"/>
    </row>
    <row r="6" ht="51" customHeight="1" spans="1:8">
      <c r="A6" s="40">
        <v>2</v>
      </c>
      <c r="B6" s="41" t="s">
        <v>8</v>
      </c>
      <c r="C6" s="41"/>
      <c r="D6" s="41"/>
      <c r="E6" s="41"/>
      <c r="F6" s="41"/>
      <c r="G6" s="44">
        <f>SUM(G5)</f>
        <v>0</v>
      </c>
      <c r="H6" s="45"/>
    </row>
    <row r="7" ht="51" customHeight="1" spans="1:8">
      <c r="A7" s="40">
        <v>3</v>
      </c>
      <c r="B7" s="35" t="s">
        <v>9</v>
      </c>
      <c r="C7" s="35"/>
      <c r="D7" s="35"/>
      <c r="E7" s="35"/>
      <c r="F7" s="35"/>
      <c r="G7" s="36">
        <f>G6*0%</f>
        <v>0</v>
      </c>
      <c r="H7" s="36"/>
    </row>
    <row r="8" ht="51" customHeight="1" spans="1:8">
      <c r="A8" s="40">
        <v>4</v>
      </c>
      <c r="B8" s="35" t="s">
        <v>10</v>
      </c>
      <c r="C8" s="35"/>
      <c r="D8" s="35"/>
      <c r="E8" s="35"/>
      <c r="F8" s="35"/>
      <c r="G8" s="36">
        <f>SUM(G6:H7)</f>
        <v>0</v>
      </c>
      <c r="H8" s="36"/>
    </row>
  </sheetData>
  <sheetProtection algorithmName="SHA-512" hashValue="UnxS0TE/ru1BgkbjTcmlT9VeRtZNwxweshuEXv6OyULF1ntm9CfRVfhXEcdsiKeMqSaIrZQFn5dqfRJ4FvDJ2w==" saltValue="cNiSHl1KK+PJ1bBbPmN16Q==" spinCount="100000" sheet="1" objects="1"/>
  <mergeCells count="13">
    <mergeCell ref="A1:H1"/>
    <mergeCell ref="A2:H2"/>
    <mergeCell ref="A3:H3"/>
    <mergeCell ref="B4:F4"/>
    <mergeCell ref="G4:H4"/>
    <mergeCell ref="B5:F5"/>
    <mergeCell ref="G5:H5"/>
    <mergeCell ref="B6:F6"/>
    <mergeCell ref="G6:H6"/>
    <mergeCell ref="B7:F7"/>
    <mergeCell ref="G7:H7"/>
    <mergeCell ref="B8:F8"/>
    <mergeCell ref="G8:H8"/>
  </mergeCells>
  <pageMargins left="1.0625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view="pageBreakPreview" zoomScale="85" zoomScaleNormal="100" workbookViewId="0">
      <selection activeCell="G29" sqref="G29"/>
    </sheetView>
  </sheetViews>
  <sheetFormatPr defaultColWidth="9" defaultRowHeight="13.5"/>
  <cols>
    <col min="1" max="1" width="5.13333333333333" style="1" customWidth="1"/>
    <col min="2" max="2" width="10.25" style="2" customWidth="1"/>
    <col min="3" max="3" width="7" style="1" customWidth="1"/>
    <col min="4" max="4" width="20.25" style="2" customWidth="1"/>
    <col min="5" max="5" width="6.38333333333333" style="1" customWidth="1"/>
    <col min="6" max="6" width="9.88333333333333" style="1" customWidth="1"/>
    <col min="7" max="7" width="11.5083333333333" style="1" customWidth="1"/>
    <col min="8" max="8" width="16.05" style="1" customWidth="1"/>
    <col min="9" max="9" width="9" style="3" hidden="1" customWidth="1"/>
    <col min="10" max="16384" width="9" style="3"/>
  </cols>
  <sheetData>
    <row r="1" ht="35" customHeight="1" spans="1:8">
      <c r="A1" s="4" t="s">
        <v>11</v>
      </c>
      <c r="B1" s="5"/>
      <c r="C1" s="4"/>
      <c r="D1" s="5"/>
      <c r="E1" s="4"/>
      <c r="F1" s="4"/>
      <c r="G1" s="4"/>
      <c r="H1" s="4"/>
    </row>
    <row r="2" ht="32" customHeight="1" spans="1:8">
      <c r="A2" s="6" t="s">
        <v>12</v>
      </c>
      <c r="B2" s="7"/>
      <c r="C2" s="6"/>
      <c r="D2" s="7"/>
      <c r="E2" s="6"/>
      <c r="F2" s="6"/>
      <c r="G2" s="6"/>
      <c r="H2" s="6"/>
    </row>
    <row r="3" ht="32" customHeight="1" spans="1:8">
      <c r="A3" s="8" t="s">
        <v>13</v>
      </c>
      <c r="B3" s="9"/>
      <c r="C3" s="8"/>
      <c r="D3" s="9"/>
      <c r="E3" s="8"/>
      <c r="F3" s="8"/>
      <c r="G3" s="8"/>
      <c r="H3" s="8"/>
    </row>
    <row r="4" ht="32" customHeight="1" spans="1:8">
      <c r="A4" s="8" t="s">
        <v>4</v>
      </c>
      <c r="B4" s="9" t="s">
        <v>14</v>
      </c>
      <c r="C4" s="8" t="s">
        <v>15</v>
      </c>
      <c r="D4" s="9" t="s">
        <v>16</v>
      </c>
      <c r="E4" s="8" t="s">
        <v>17</v>
      </c>
      <c r="F4" s="8" t="s">
        <v>18</v>
      </c>
      <c r="G4" s="8" t="s">
        <v>19</v>
      </c>
      <c r="H4" s="8" t="s">
        <v>20</v>
      </c>
    </row>
    <row r="5" ht="32" customHeight="1" spans="1:8">
      <c r="A5" s="9">
        <v>1</v>
      </c>
      <c r="B5" s="9" t="s">
        <v>21</v>
      </c>
      <c r="C5" s="10" t="s">
        <v>22</v>
      </c>
      <c r="D5" s="9" t="s">
        <v>23</v>
      </c>
      <c r="E5" s="8"/>
      <c r="F5" s="8"/>
      <c r="G5" s="11"/>
      <c r="H5" s="8"/>
    </row>
    <row r="6" ht="42" customHeight="1" spans="1:8">
      <c r="A6" s="9"/>
      <c r="B6" s="9"/>
      <c r="C6" s="10" t="s">
        <v>24</v>
      </c>
      <c r="D6" s="9" t="s">
        <v>25</v>
      </c>
      <c r="E6" s="8" t="s">
        <v>26</v>
      </c>
      <c r="F6" s="8">
        <v>1</v>
      </c>
      <c r="G6" s="12">
        <v>0</v>
      </c>
      <c r="H6" s="13">
        <f>ROUND(F6*G6,2)</f>
        <v>0</v>
      </c>
    </row>
    <row r="7" ht="32" customHeight="1" spans="1:8">
      <c r="A7" s="9"/>
      <c r="B7" s="9"/>
      <c r="C7" s="10" t="s">
        <v>27</v>
      </c>
      <c r="D7" s="10"/>
      <c r="E7" s="8" t="s">
        <v>28</v>
      </c>
      <c r="F7" s="8"/>
      <c r="G7" s="11"/>
      <c r="H7" s="14">
        <f>H6</f>
        <v>0</v>
      </c>
    </row>
    <row r="8" ht="32" customHeight="1" spans="1:8">
      <c r="A8" s="9"/>
      <c r="B8" s="9"/>
      <c r="C8" s="10" t="s">
        <v>29</v>
      </c>
      <c r="D8" s="15" t="s">
        <v>30</v>
      </c>
      <c r="E8" s="10"/>
      <c r="F8" s="10"/>
      <c r="G8" s="16"/>
      <c r="H8" s="9"/>
    </row>
    <row r="9" ht="32" customHeight="1" spans="1:8">
      <c r="A9" s="9"/>
      <c r="B9" s="9"/>
      <c r="C9" s="10" t="s">
        <v>31</v>
      </c>
      <c r="D9" s="15" t="s">
        <v>32</v>
      </c>
      <c r="E9" s="10"/>
      <c r="F9" s="10"/>
      <c r="G9" s="17"/>
      <c r="H9" s="13"/>
    </row>
    <row r="10" ht="32" customHeight="1" spans="1:8">
      <c r="A10" s="9"/>
      <c r="B10" s="9"/>
      <c r="C10" s="10" t="s">
        <v>33</v>
      </c>
      <c r="D10" s="15" t="s">
        <v>34</v>
      </c>
      <c r="E10" s="10" t="s">
        <v>35</v>
      </c>
      <c r="F10" s="10">
        <v>8.2</v>
      </c>
      <c r="G10" s="18">
        <v>0</v>
      </c>
      <c r="H10" s="13">
        <f t="shared" ref="H10:H22" si="0">ROUND(F10*G10,2)</f>
        <v>0</v>
      </c>
    </row>
    <row r="11" ht="32" customHeight="1" spans="1:8">
      <c r="A11" s="9"/>
      <c r="B11" s="9"/>
      <c r="C11" s="10" t="s">
        <v>36</v>
      </c>
      <c r="D11" s="15" t="s">
        <v>37</v>
      </c>
      <c r="E11" s="10" t="s">
        <v>38</v>
      </c>
      <c r="F11" s="10">
        <v>36.4</v>
      </c>
      <c r="G11" s="18">
        <v>0</v>
      </c>
      <c r="H11" s="13">
        <f t="shared" si="0"/>
        <v>0</v>
      </c>
    </row>
    <row r="12" ht="32" customHeight="1" spans="1:8">
      <c r="A12" s="9"/>
      <c r="B12" s="9"/>
      <c r="C12" s="10" t="s">
        <v>39</v>
      </c>
      <c r="D12" s="15" t="s">
        <v>40</v>
      </c>
      <c r="E12" s="10"/>
      <c r="F12" s="10"/>
      <c r="G12" s="17"/>
      <c r="H12" s="13"/>
    </row>
    <row r="13" ht="32" customHeight="1" spans="1:8">
      <c r="A13" s="9"/>
      <c r="B13" s="9"/>
      <c r="C13" s="10" t="s">
        <v>41</v>
      </c>
      <c r="D13" s="15" t="s">
        <v>42</v>
      </c>
      <c r="E13" s="10" t="s">
        <v>43</v>
      </c>
      <c r="F13" s="10">
        <v>690</v>
      </c>
      <c r="G13" s="18">
        <v>0</v>
      </c>
      <c r="H13" s="13">
        <f t="shared" si="0"/>
        <v>0</v>
      </c>
    </row>
    <row r="14" ht="32" customHeight="1" spans="1:8">
      <c r="A14" s="9"/>
      <c r="B14" s="9"/>
      <c r="C14" s="10" t="s">
        <v>44</v>
      </c>
      <c r="D14" s="15" t="s">
        <v>45</v>
      </c>
      <c r="E14" s="10"/>
      <c r="F14" s="10"/>
      <c r="G14" s="17"/>
      <c r="H14" s="13"/>
    </row>
    <row r="15" ht="32" customHeight="1" spans="1:8">
      <c r="A15" s="9"/>
      <c r="B15" s="9"/>
      <c r="C15" s="10" t="s">
        <v>46</v>
      </c>
      <c r="D15" s="15" t="s">
        <v>47</v>
      </c>
      <c r="E15" s="10" t="s">
        <v>48</v>
      </c>
      <c r="F15" s="10"/>
      <c r="G15" s="17"/>
      <c r="H15" s="13"/>
    </row>
    <row r="16" ht="32" customHeight="1" spans="1:8">
      <c r="A16" s="9"/>
      <c r="B16" s="9"/>
      <c r="C16" s="10" t="s">
        <v>41</v>
      </c>
      <c r="D16" s="15" t="s">
        <v>49</v>
      </c>
      <c r="E16" s="10" t="s">
        <v>48</v>
      </c>
      <c r="F16" s="10">
        <v>2</v>
      </c>
      <c r="G16" s="18">
        <v>0</v>
      </c>
      <c r="H16" s="13">
        <f t="shared" si="0"/>
        <v>0</v>
      </c>
    </row>
    <row r="17" ht="32" customHeight="1" spans="1:8">
      <c r="A17" s="9"/>
      <c r="B17" s="9"/>
      <c r="C17" s="10" t="s">
        <v>50</v>
      </c>
      <c r="D17" s="15" t="s">
        <v>51</v>
      </c>
      <c r="E17" s="10"/>
      <c r="F17" s="10"/>
      <c r="G17" s="17"/>
      <c r="H17" s="13"/>
    </row>
    <row r="18" ht="32" customHeight="1" spans="1:8">
      <c r="A18" s="9"/>
      <c r="B18" s="9"/>
      <c r="C18" s="10" t="s">
        <v>52</v>
      </c>
      <c r="D18" s="15" t="s">
        <v>53</v>
      </c>
      <c r="E18" s="10"/>
      <c r="F18" s="10"/>
      <c r="G18" s="17"/>
      <c r="H18" s="13"/>
    </row>
    <row r="19" ht="32" customHeight="1" spans="1:8">
      <c r="A19" s="9"/>
      <c r="B19" s="9"/>
      <c r="C19" s="10" t="s">
        <v>41</v>
      </c>
      <c r="D19" s="15" t="s">
        <v>54</v>
      </c>
      <c r="E19" s="10" t="s">
        <v>55</v>
      </c>
      <c r="F19" s="10">
        <v>1552.9</v>
      </c>
      <c r="G19" s="18">
        <v>0</v>
      </c>
      <c r="H19" s="13">
        <f t="shared" si="0"/>
        <v>0</v>
      </c>
    </row>
    <row r="20" ht="32" customHeight="1" spans="1:8">
      <c r="A20" s="9"/>
      <c r="B20" s="9"/>
      <c r="C20" s="10" t="s">
        <v>56</v>
      </c>
      <c r="D20" s="15" t="s">
        <v>57</v>
      </c>
      <c r="E20" s="10" t="s">
        <v>55</v>
      </c>
      <c r="F20" s="10">
        <v>162</v>
      </c>
      <c r="G20" s="18">
        <v>0</v>
      </c>
      <c r="H20" s="13">
        <f t="shared" si="0"/>
        <v>0</v>
      </c>
    </row>
    <row r="21" ht="32" customHeight="1" spans="1:8">
      <c r="A21" s="9"/>
      <c r="B21" s="9"/>
      <c r="C21" s="10" t="s">
        <v>58</v>
      </c>
      <c r="D21" s="15" t="s">
        <v>59</v>
      </c>
      <c r="E21" s="10"/>
      <c r="F21" s="10"/>
      <c r="G21" s="17"/>
      <c r="H21" s="13"/>
    </row>
    <row r="22" ht="32" customHeight="1" spans="1:8">
      <c r="A22" s="9"/>
      <c r="B22" s="9"/>
      <c r="C22" s="10" t="s">
        <v>56</v>
      </c>
      <c r="D22" s="15" t="s">
        <v>60</v>
      </c>
      <c r="E22" s="10" t="s">
        <v>48</v>
      </c>
      <c r="F22" s="10">
        <v>90</v>
      </c>
      <c r="G22" s="18">
        <v>0</v>
      </c>
      <c r="H22" s="13">
        <f t="shared" si="0"/>
        <v>0</v>
      </c>
    </row>
    <row r="23" ht="32" customHeight="1" spans="1:8">
      <c r="A23" s="9"/>
      <c r="B23" s="9"/>
      <c r="C23" s="19" t="s">
        <v>61</v>
      </c>
      <c r="D23" s="19"/>
      <c r="E23" s="10" t="s">
        <v>28</v>
      </c>
      <c r="F23" s="10"/>
      <c r="G23" s="17"/>
      <c r="H23" s="13">
        <f>SUM(H8:H22)</f>
        <v>0</v>
      </c>
    </row>
    <row r="24" ht="32" customHeight="1" spans="1:8">
      <c r="A24" s="9"/>
      <c r="B24" s="9"/>
      <c r="C24" s="9" t="s">
        <v>62</v>
      </c>
      <c r="D24" s="9"/>
      <c r="E24" s="9" t="s">
        <v>28</v>
      </c>
      <c r="F24" s="20"/>
      <c r="G24" s="21"/>
      <c r="H24" s="13">
        <f>H23+H7</f>
        <v>0</v>
      </c>
    </row>
    <row r="25" ht="32" customHeight="1" spans="1:8">
      <c r="A25" s="9">
        <v>2</v>
      </c>
      <c r="B25" s="9" t="s">
        <v>63</v>
      </c>
      <c r="C25" s="10" t="s">
        <v>22</v>
      </c>
      <c r="D25" s="9" t="s">
        <v>23</v>
      </c>
      <c r="E25" s="8"/>
      <c r="F25" s="8"/>
      <c r="G25" s="11"/>
      <c r="H25" s="13"/>
    </row>
    <row r="26" ht="44" customHeight="1" spans="1:8">
      <c r="A26" s="9"/>
      <c r="B26" s="9"/>
      <c r="C26" s="10" t="s">
        <v>24</v>
      </c>
      <c r="D26" s="9" t="s">
        <v>25</v>
      </c>
      <c r="E26" s="8" t="s">
        <v>26</v>
      </c>
      <c r="F26" s="8">
        <v>0</v>
      </c>
      <c r="G26" s="17">
        <v>0</v>
      </c>
      <c r="H26" s="13">
        <f>ROUND(F26*G26,2)</f>
        <v>0</v>
      </c>
    </row>
    <row r="27" ht="32" customHeight="1" spans="1:8">
      <c r="A27" s="9"/>
      <c r="B27" s="9"/>
      <c r="C27" s="10" t="s">
        <v>27</v>
      </c>
      <c r="D27" s="10"/>
      <c r="E27" s="8" t="s">
        <v>28</v>
      </c>
      <c r="F27" s="8"/>
      <c r="G27" s="11"/>
      <c r="H27" s="13">
        <f>H26</f>
        <v>0</v>
      </c>
    </row>
    <row r="28" ht="32" customHeight="1" spans="1:8">
      <c r="A28" s="9"/>
      <c r="B28" s="9"/>
      <c r="C28" s="10" t="s">
        <v>50</v>
      </c>
      <c r="D28" s="15" t="s">
        <v>51</v>
      </c>
      <c r="E28" s="10"/>
      <c r="F28" s="10"/>
      <c r="G28" s="16"/>
      <c r="H28" s="13"/>
    </row>
    <row r="29" ht="32" customHeight="1" spans="1:8">
      <c r="A29" s="9"/>
      <c r="B29" s="9"/>
      <c r="C29" s="10" t="s">
        <v>52</v>
      </c>
      <c r="D29" s="15" t="s">
        <v>53</v>
      </c>
      <c r="E29" s="10"/>
      <c r="F29" s="10"/>
      <c r="G29" s="17"/>
      <c r="H29" s="13"/>
    </row>
    <row r="30" ht="32" customHeight="1" spans="1:8">
      <c r="A30" s="9"/>
      <c r="B30" s="9"/>
      <c r="C30" s="10" t="s">
        <v>41</v>
      </c>
      <c r="D30" s="15" t="s">
        <v>54</v>
      </c>
      <c r="E30" s="10" t="s">
        <v>55</v>
      </c>
      <c r="F30" s="10">
        <v>2845.5</v>
      </c>
      <c r="G30" s="18">
        <v>0</v>
      </c>
      <c r="H30" s="13">
        <f t="shared" ref="H30:H35" si="1">ROUND(F30*G30,2)</f>
        <v>0</v>
      </c>
    </row>
    <row r="31" ht="32" customHeight="1" spans="1:8">
      <c r="A31" s="9"/>
      <c r="B31" s="9"/>
      <c r="C31" s="10" t="s">
        <v>56</v>
      </c>
      <c r="D31" s="15" t="s">
        <v>57</v>
      </c>
      <c r="E31" s="10" t="s">
        <v>55</v>
      </c>
      <c r="F31" s="10">
        <v>346.5</v>
      </c>
      <c r="G31" s="18">
        <v>0</v>
      </c>
      <c r="H31" s="13">
        <f t="shared" si="1"/>
        <v>0</v>
      </c>
    </row>
    <row r="32" ht="32" customHeight="1" spans="1:8">
      <c r="A32" s="9"/>
      <c r="B32" s="9"/>
      <c r="C32" s="19" t="s">
        <v>61</v>
      </c>
      <c r="D32" s="19"/>
      <c r="E32" s="10" t="s">
        <v>28</v>
      </c>
      <c r="F32" s="10"/>
      <c r="G32" s="17"/>
      <c r="H32" s="13">
        <f>SUM(H30:H31)</f>
        <v>0</v>
      </c>
    </row>
    <row r="33" ht="32" customHeight="1" spans="1:9">
      <c r="A33" s="9"/>
      <c r="B33" s="9"/>
      <c r="C33" s="9" t="s">
        <v>64</v>
      </c>
      <c r="D33" s="9"/>
      <c r="E33" s="9" t="s">
        <v>28</v>
      </c>
      <c r="F33" s="20"/>
      <c r="G33" s="21"/>
      <c r="H33" s="13">
        <f>H32+H27</f>
        <v>0</v>
      </c>
    </row>
    <row r="34" ht="32" customHeight="1" spans="1:9">
      <c r="A34" s="9">
        <v>3</v>
      </c>
      <c r="B34" s="9" t="s">
        <v>65</v>
      </c>
      <c r="C34" s="10" t="s">
        <v>22</v>
      </c>
      <c r="D34" s="9" t="s">
        <v>23</v>
      </c>
      <c r="E34" s="8"/>
      <c r="F34" s="8"/>
      <c r="G34" s="11"/>
      <c r="H34" s="13"/>
    </row>
    <row r="35" ht="41" customHeight="1" spans="1:9">
      <c r="A35" s="9"/>
      <c r="B35" s="9"/>
      <c r="C35" s="10" t="s">
        <v>24</v>
      </c>
      <c r="D35" s="9" t="s">
        <v>25</v>
      </c>
      <c r="E35" s="8" t="s">
        <v>26</v>
      </c>
      <c r="F35" s="8">
        <v>0</v>
      </c>
      <c r="G35" s="17">
        <v>0</v>
      </c>
      <c r="H35" s="13">
        <f t="shared" si="1"/>
        <v>0</v>
      </c>
    </row>
    <row r="36" ht="32" customHeight="1" spans="1:9">
      <c r="A36" s="9"/>
      <c r="B36" s="9"/>
      <c r="C36" s="10" t="s">
        <v>27</v>
      </c>
      <c r="D36" s="10"/>
      <c r="E36" s="8" t="s">
        <v>28</v>
      </c>
      <c r="F36" s="8"/>
      <c r="G36" s="11"/>
      <c r="H36" s="13">
        <f>H35</f>
        <v>0</v>
      </c>
    </row>
    <row r="37" ht="32" customHeight="1" spans="1:9">
      <c r="A37" s="9"/>
      <c r="B37" s="9"/>
      <c r="C37" s="10" t="s">
        <v>29</v>
      </c>
      <c r="D37" s="10" t="s">
        <v>30</v>
      </c>
      <c r="E37" s="10"/>
      <c r="F37" s="10"/>
      <c r="G37" s="16"/>
      <c r="H37" s="13"/>
    </row>
    <row r="38" ht="32" customHeight="1" spans="1:9">
      <c r="A38" s="9"/>
      <c r="B38" s="9"/>
      <c r="C38" s="10" t="s">
        <v>31</v>
      </c>
      <c r="D38" s="15" t="s">
        <v>32</v>
      </c>
      <c r="E38" s="22"/>
      <c r="F38" s="23"/>
      <c r="G38" s="16"/>
      <c r="H38" s="13"/>
    </row>
    <row r="39" ht="32" customHeight="1" spans="1:9">
      <c r="A39" s="9"/>
      <c r="B39" s="9"/>
      <c r="C39" s="10" t="s">
        <v>41</v>
      </c>
      <c r="D39" s="15" t="s">
        <v>66</v>
      </c>
      <c r="E39" s="10" t="s">
        <v>35</v>
      </c>
      <c r="F39" s="10">
        <v>6.5</v>
      </c>
      <c r="G39" s="18">
        <v>0</v>
      </c>
      <c r="H39" s="13">
        <f>ROUND(F39*G39,2)</f>
        <v>0</v>
      </c>
    </row>
    <row r="40" ht="32" customHeight="1" spans="1:9">
      <c r="A40" s="9"/>
      <c r="B40" s="9"/>
      <c r="C40" s="10" t="s">
        <v>56</v>
      </c>
      <c r="D40" s="15" t="s">
        <v>37</v>
      </c>
      <c r="E40" s="10" t="s">
        <v>38</v>
      </c>
      <c r="F40" s="10">
        <v>944.8</v>
      </c>
      <c r="G40" s="18">
        <v>0</v>
      </c>
      <c r="H40" s="13">
        <f t="shared" ref="H40:H53" si="2">ROUND(F40*G40,2)</f>
        <v>0</v>
      </c>
    </row>
    <row r="41" ht="32" customHeight="1" spans="1:9">
      <c r="A41" s="9"/>
      <c r="B41" s="9"/>
      <c r="C41" s="10" t="s">
        <v>33</v>
      </c>
      <c r="D41" s="15" t="s">
        <v>67</v>
      </c>
      <c r="E41" s="10" t="s">
        <v>35</v>
      </c>
      <c r="F41" s="10">
        <v>3.8</v>
      </c>
      <c r="G41" s="18">
        <v>0</v>
      </c>
      <c r="H41" s="13">
        <f t="shared" si="2"/>
        <v>0</v>
      </c>
    </row>
    <row r="42" ht="32" customHeight="1" spans="1:9">
      <c r="A42" s="9"/>
      <c r="B42" s="9"/>
      <c r="C42" s="10" t="s">
        <v>36</v>
      </c>
      <c r="D42" s="15" t="s">
        <v>68</v>
      </c>
      <c r="E42" s="10" t="s">
        <v>43</v>
      </c>
      <c r="F42" s="10">
        <v>16</v>
      </c>
      <c r="G42" s="18">
        <v>0</v>
      </c>
      <c r="H42" s="13">
        <f t="shared" si="2"/>
        <v>0</v>
      </c>
    </row>
    <row r="43" ht="32" customHeight="1" spans="1:9">
      <c r="A43" s="9"/>
      <c r="B43" s="9"/>
      <c r="C43" s="10" t="s">
        <v>69</v>
      </c>
      <c r="D43" s="15" t="s">
        <v>70</v>
      </c>
      <c r="E43" s="10" t="s">
        <v>55</v>
      </c>
      <c r="F43" s="10">
        <v>18.4</v>
      </c>
      <c r="G43" s="18">
        <v>0</v>
      </c>
      <c r="H43" s="13">
        <f t="shared" si="2"/>
        <v>0</v>
      </c>
      <c r="I43" s="24"/>
    </row>
    <row r="44" ht="32" customHeight="1" spans="1:9">
      <c r="A44" s="9"/>
      <c r="B44" s="9"/>
      <c r="C44" s="10" t="s">
        <v>44</v>
      </c>
      <c r="D44" s="15" t="s">
        <v>45</v>
      </c>
      <c r="E44" s="10"/>
      <c r="F44" s="10"/>
      <c r="G44" s="17"/>
      <c r="H44" s="13"/>
    </row>
    <row r="45" ht="32" customHeight="1" spans="1:9">
      <c r="A45" s="9"/>
      <c r="B45" s="9"/>
      <c r="C45" s="10" t="s">
        <v>71</v>
      </c>
      <c r="D45" s="15" t="s">
        <v>72</v>
      </c>
      <c r="E45" s="10" t="s">
        <v>48</v>
      </c>
      <c r="F45" s="10"/>
      <c r="G45" s="17"/>
      <c r="H45" s="13"/>
    </row>
    <row r="46" ht="32" customHeight="1" spans="1:9">
      <c r="A46" s="9"/>
      <c r="B46" s="9"/>
      <c r="C46" s="10" t="s">
        <v>56</v>
      </c>
      <c r="D46" s="15" t="s">
        <v>72</v>
      </c>
      <c r="E46" s="10" t="s">
        <v>48</v>
      </c>
      <c r="F46" s="10">
        <v>84</v>
      </c>
      <c r="G46" s="18">
        <v>0</v>
      </c>
      <c r="H46" s="13">
        <f t="shared" si="2"/>
        <v>0</v>
      </c>
    </row>
    <row r="47" ht="32" customHeight="1" spans="1:9">
      <c r="A47" s="9"/>
      <c r="B47" s="9"/>
      <c r="C47" s="10" t="s">
        <v>46</v>
      </c>
      <c r="D47" s="15" t="s">
        <v>47</v>
      </c>
      <c r="E47" s="10"/>
      <c r="F47" s="10"/>
      <c r="G47" s="17"/>
      <c r="H47" s="13"/>
    </row>
    <row r="48" ht="32" customHeight="1" spans="1:9">
      <c r="A48" s="9"/>
      <c r="B48" s="9"/>
      <c r="C48" s="10" t="s">
        <v>41</v>
      </c>
      <c r="D48" s="15" t="s">
        <v>73</v>
      </c>
      <c r="E48" s="10" t="s">
        <v>48</v>
      </c>
      <c r="F48" s="10">
        <v>4</v>
      </c>
      <c r="G48" s="18">
        <v>0</v>
      </c>
      <c r="H48" s="13">
        <f t="shared" si="2"/>
        <v>0</v>
      </c>
    </row>
    <row r="49" ht="32" customHeight="1" spans="1:8">
      <c r="A49" s="9"/>
      <c r="B49" s="9"/>
      <c r="C49" s="10" t="s">
        <v>50</v>
      </c>
      <c r="D49" s="15" t="s">
        <v>51</v>
      </c>
      <c r="E49" s="10"/>
      <c r="F49" s="10"/>
      <c r="G49" s="17"/>
      <c r="H49" s="13"/>
    </row>
    <row r="50" ht="32" customHeight="1" spans="1:8">
      <c r="A50" s="9"/>
      <c r="B50" s="9"/>
      <c r="C50" s="10" t="s">
        <v>52</v>
      </c>
      <c r="D50" s="15" t="s">
        <v>53</v>
      </c>
      <c r="E50" s="10"/>
      <c r="F50" s="10"/>
      <c r="G50" s="17"/>
      <c r="H50" s="13"/>
    </row>
    <row r="51" ht="32" customHeight="1" spans="1:8">
      <c r="A51" s="9"/>
      <c r="B51" s="9"/>
      <c r="C51" s="10" t="s">
        <v>41</v>
      </c>
      <c r="D51" s="15" t="s">
        <v>54</v>
      </c>
      <c r="E51" s="10" t="s">
        <v>55</v>
      </c>
      <c r="F51" s="10">
        <v>5189.9</v>
      </c>
      <c r="G51" s="18">
        <v>0</v>
      </c>
      <c r="H51" s="13">
        <f t="shared" si="2"/>
        <v>0</v>
      </c>
    </row>
    <row r="52" ht="32" customHeight="1" spans="1:8">
      <c r="A52" s="9"/>
      <c r="B52" s="9"/>
      <c r="C52" s="10" t="s">
        <v>56</v>
      </c>
      <c r="D52" s="15" t="s">
        <v>74</v>
      </c>
      <c r="E52" s="10" t="s">
        <v>55</v>
      </c>
      <c r="F52" s="10">
        <v>510.8</v>
      </c>
      <c r="G52" s="18">
        <v>0</v>
      </c>
      <c r="H52" s="13">
        <f t="shared" si="2"/>
        <v>0</v>
      </c>
    </row>
    <row r="53" ht="32" customHeight="1" spans="1:8">
      <c r="A53" s="9"/>
      <c r="B53" s="9"/>
      <c r="C53" s="10" t="s">
        <v>75</v>
      </c>
      <c r="D53" s="15" t="s">
        <v>70</v>
      </c>
      <c r="E53" s="10" t="s">
        <v>55</v>
      </c>
      <c r="F53" s="10">
        <v>23.55</v>
      </c>
      <c r="G53" s="18">
        <v>0</v>
      </c>
      <c r="H53" s="13">
        <f t="shared" si="2"/>
        <v>0</v>
      </c>
    </row>
    <row r="54" ht="32" customHeight="1" spans="1:8">
      <c r="A54" s="9"/>
      <c r="B54" s="9"/>
      <c r="C54" s="19" t="s">
        <v>61</v>
      </c>
      <c r="D54" s="19"/>
      <c r="E54" s="10" t="s">
        <v>28</v>
      </c>
      <c r="F54" s="10"/>
      <c r="G54" s="17"/>
      <c r="H54" s="13">
        <f>SUM(H39:H53)</f>
        <v>0</v>
      </c>
    </row>
    <row r="55" ht="32" customHeight="1" spans="1:8">
      <c r="A55" s="9"/>
      <c r="B55" s="9"/>
      <c r="C55" s="9" t="s">
        <v>76</v>
      </c>
      <c r="D55" s="9"/>
      <c r="E55" s="9" t="s">
        <v>28</v>
      </c>
      <c r="F55" s="20"/>
      <c r="G55" s="21"/>
      <c r="H55" s="13">
        <f>H54+H36</f>
        <v>0</v>
      </c>
    </row>
    <row r="56" ht="32" customHeight="1" spans="1:8">
      <c r="A56" s="9">
        <v>4</v>
      </c>
      <c r="B56" s="9" t="s">
        <v>77</v>
      </c>
      <c r="C56" s="10" t="s">
        <v>22</v>
      </c>
      <c r="D56" s="25" t="s">
        <v>23</v>
      </c>
      <c r="E56" s="8"/>
      <c r="F56" s="8"/>
      <c r="G56" s="11"/>
      <c r="H56" s="13"/>
    </row>
    <row r="57" ht="45" customHeight="1" spans="1:8">
      <c r="A57" s="9"/>
      <c r="B57" s="9"/>
      <c r="C57" s="10" t="s">
        <v>24</v>
      </c>
      <c r="D57" s="25" t="s">
        <v>25</v>
      </c>
      <c r="E57" s="8" t="s">
        <v>26</v>
      </c>
      <c r="F57" s="8">
        <v>0</v>
      </c>
      <c r="G57" s="17">
        <v>0</v>
      </c>
      <c r="H57" s="13">
        <f>ROUND(F57*G57,2)</f>
        <v>0</v>
      </c>
    </row>
    <row r="58" ht="32" customHeight="1" spans="1:8">
      <c r="A58" s="9"/>
      <c r="B58" s="9"/>
      <c r="C58" s="10" t="s">
        <v>27</v>
      </c>
      <c r="D58" s="10"/>
      <c r="E58" s="8" t="s">
        <v>28</v>
      </c>
      <c r="F58" s="8"/>
      <c r="G58" s="11"/>
      <c r="H58" s="13">
        <f>H57</f>
        <v>0</v>
      </c>
    </row>
    <row r="59" ht="32" customHeight="1" spans="1:8">
      <c r="A59" s="9"/>
      <c r="B59" s="9"/>
      <c r="C59" s="10" t="s">
        <v>29</v>
      </c>
      <c r="D59" s="26" t="s">
        <v>30</v>
      </c>
      <c r="E59" s="10"/>
      <c r="F59" s="10"/>
      <c r="G59" s="16"/>
      <c r="H59" s="13"/>
    </row>
    <row r="60" ht="32" customHeight="1" spans="1:8">
      <c r="A60" s="9"/>
      <c r="B60" s="9"/>
      <c r="C60" s="10" t="s">
        <v>39</v>
      </c>
      <c r="D60" s="27" t="s">
        <v>40</v>
      </c>
      <c r="E60" s="10"/>
      <c r="F60" s="23"/>
      <c r="G60" s="16"/>
      <c r="H60" s="13"/>
    </row>
    <row r="61" ht="32" customHeight="1" spans="1:8">
      <c r="A61" s="9"/>
      <c r="B61" s="9"/>
      <c r="C61" s="10" t="s">
        <v>41</v>
      </c>
      <c r="D61" s="27" t="s">
        <v>42</v>
      </c>
      <c r="E61" s="10" t="s">
        <v>43</v>
      </c>
      <c r="F61" s="28">
        <v>188</v>
      </c>
      <c r="G61" s="18">
        <v>0</v>
      </c>
      <c r="H61" s="13">
        <f>ROUND(F61*G61,2)</f>
        <v>0</v>
      </c>
    </row>
    <row r="62" ht="32" customHeight="1" spans="1:8">
      <c r="A62" s="9"/>
      <c r="B62" s="9"/>
      <c r="C62" s="10" t="s">
        <v>50</v>
      </c>
      <c r="D62" s="27" t="s">
        <v>51</v>
      </c>
      <c r="E62" s="10"/>
      <c r="F62" s="28"/>
      <c r="G62" s="16"/>
      <c r="H62" s="13"/>
    </row>
    <row r="63" ht="32" customHeight="1" spans="1:8">
      <c r="A63" s="9"/>
      <c r="B63" s="9"/>
      <c r="C63" s="10" t="s">
        <v>52</v>
      </c>
      <c r="D63" s="27" t="s">
        <v>53</v>
      </c>
      <c r="E63" s="10"/>
      <c r="F63" s="28"/>
      <c r="G63" s="16"/>
      <c r="H63" s="13"/>
    </row>
    <row r="64" ht="32" customHeight="1" spans="1:8">
      <c r="A64" s="9"/>
      <c r="B64" s="9"/>
      <c r="C64" s="10" t="s">
        <v>41</v>
      </c>
      <c r="D64" s="27" t="s">
        <v>54</v>
      </c>
      <c r="E64" s="10" t="s">
        <v>55</v>
      </c>
      <c r="F64" s="28">
        <v>3272.9</v>
      </c>
      <c r="G64" s="18">
        <v>0</v>
      </c>
      <c r="H64" s="13">
        <f t="shared" ref="H62:H67" si="3">ROUND(F64*G64,2)</f>
        <v>0</v>
      </c>
    </row>
    <row r="65" ht="32" customHeight="1" spans="1:8">
      <c r="A65" s="9"/>
      <c r="B65" s="9"/>
      <c r="C65" s="10" t="s">
        <v>56</v>
      </c>
      <c r="D65" s="27" t="s">
        <v>57</v>
      </c>
      <c r="E65" s="10" t="s">
        <v>55</v>
      </c>
      <c r="F65" s="28">
        <v>283.5</v>
      </c>
      <c r="G65" s="18">
        <v>0</v>
      </c>
      <c r="H65" s="13">
        <f t="shared" si="3"/>
        <v>0</v>
      </c>
    </row>
    <row r="66" ht="32" customHeight="1" spans="1:8">
      <c r="A66" s="9"/>
      <c r="B66" s="9"/>
      <c r="C66" s="10" t="s">
        <v>58</v>
      </c>
      <c r="D66" s="27" t="s">
        <v>59</v>
      </c>
      <c r="E66" s="10"/>
      <c r="F66" s="28"/>
      <c r="G66" s="16"/>
      <c r="H66" s="13"/>
    </row>
    <row r="67" ht="32" customHeight="1" spans="1:8">
      <c r="A67" s="9"/>
      <c r="B67" s="9"/>
      <c r="C67" s="10" t="s">
        <v>56</v>
      </c>
      <c r="D67" s="27" t="s">
        <v>60</v>
      </c>
      <c r="E67" s="10" t="s">
        <v>48</v>
      </c>
      <c r="F67" s="28">
        <v>26</v>
      </c>
      <c r="G67" s="18">
        <v>0</v>
      </c>
      <c r="H67" s="13">
        <f t="shared" si="3"/>
        <v>0</v>
      </c>
    </row>
    <row r="68" ht="32" customHeight="1" spans="1:8">
      <c r="A68" s="9"/>
      <c r="B68" s="9"/>
      <c r="C68" s="19" t="s">
        <v>61</v>
      </c>
      <c r="D68" s="19"/>
      <c r="E68" s="10" t="s">
        <v>28</v>
      </c>
      <c r="F68" s="10"/>
      <c r="G68" s="17"/>
      <c r="H68" s="13">
        <f>SUM(H61:H67)</f>
        <v>0</v>
      </c>
    </row>
    <row r="69" ht="32" customHeight="1" spans="1:8">
      <c r="A69" s="9"/>
      <c r="B69" s="9"/>
      <c r="C69" s="9" t="s">
        <v>78</v>
      </c>
      <c r="D69" s="9"/>
      <c r="E69" s="9" t="s">
        <v>28</v>
      </c>
      <c r="F69" s="20"/>
      <c r="G69" s="21"/>
      <c r="H69" s="13">
        <f>H68+H58</f>
        <v>0</v>
      </c>
    </row>
    <row r="70" ht="32" customHeight="1" spans="1:8">
      <c r="A70" s="9">
        <v>5</v>
      </c>
      <c r="B70" s="29" t="s">
        <v>79</v>
      </c>
      <c r="C70" s="10" t="s">
        <v>22</v>
      </c>
      <c r="D70" s="25" t="s">
        <v>23</v>
      </c>
      <c r="E70" s="8"/>
      <c r="F70" s="8"/>
      <c r="G70" s="11"/>
      <c r="H70" s="13"/>
    </row>
    <row r="71" ht="45" customHeight="1" spans="1:8">
      <c r="A71" s="9"/>
      <c r="B71" s="30"/>
      <c r="C71" s="10" t="s">
        <v>24</v>
      </c>
      <c r="D71" s="25" t="s">
        <v>25</v>
      </c>
      <c r="E71" s="8" t="s">
        <v>26</v>
      </c>
      <c r="F71" s="8">
        <v>0</v>
      </c>
      <c r="G71" s="17">
        <v>0</v>
      </c>
      <c r="H71" s="13">
        <f>ROUND(F71*G71,2)</f>
        <v>0</v>
      </c>
    </row>
    <row r="72" ht="32" customHeight="1" spans="1:8">
      <c r="A72" s="9"/>
      <c r="B72" s="30"/>
      <c r="C72" s="10" t="s">
        <v>27</v>
      </c>
      <c r="D72" s="10"/>
      <c r="E72" s="8" t="s">
        <v>28</v>
      </c>
      <c r="F72" s="8"/>
      <c r="G72" s="11"/>
      <c r="H72" s="13">
        <f>H71</f>
        <v>0</v>
      </c>
    </row>
    <row r="73" ht="32" customHeight="1" spans="1:8">
      <c r="A73" s="9"/>
      <c r="B73" s="30"/>
      <c r="C73" s="10" t="s">
        <v>29</v>
      </c>
      <c r="D73" s="10" t="s">
        <v>30</v>
      </c>
      <c r="E73" s="10"/>
      <c r="F73" s="10"/>
      <c r="G73" s="16"/>
      <c r="H73" s="13"/>
    </row>
    <row r="74" ht="32" customHeight="1" spans="1:8">
      <c r="A74" s="9"/>
      <c r="B74" s="30"/>
      <c r="C74" s="10" t="s">
        <v>31</v>
      </c>
      <c r="D74" s="10" t="s">
        <v>32</v>
      </c>
      <c r="E74" s="10"/>
      <c r="F74" s="23"/>
      <c r="G74" s="16"/>
      <c r="H74" s="13"/>
    </row>
    <row r="75" ht="32" customHeight="1" spans="1:8">
      <c r="A75" s="9"/>
      <c r="B75" s="30"/>
      <c r="C75" s="10" t="s">
        <v>33</v>
      </c>
      <c r="D75" s="10" t="s">
        <v>34</v>
      </c>
      <c r="E75" s="10" t="s">
        <v>35</v>
      </c>
      <c r="F75" s="10">
        <v>2.7</v>
      </c>
      <c r="G75" s="18">
        <v>0</v>
      </c>
      <c r="H75" s="13">
        <f>ROUND(F75*G75,2)</f>
        <v>0</v>
      </c>
    </row>
    <row r="76" ht="32" customHeight="1" spans="1:8">
      <c r="A76" s="9"/>
      <c r="B76" s="30"/>
      <c r="C76" s="10" t="s">
        <v>36</v>
      </c>
      <c r="D76" s="10" t="s">
        <v>37</v>
      </c>
      <c r="E76" s="10" t="s">
        <v>38</v>
      </c>
      <c r="F76" s="10">
        <v>12.1</v>
      </c>
      <c r="G76" s="18">
        <v>0</v>
      </c>
      <c r="H76" s="13">
        <f>ROUND(F76*G76,2)</f>
        <v>0</v>
      </c>
    </row>
    <row r="77" ht="32" customHeight="1" spans="1:8">
      <c r="A77" s="9"/>
      <c r="B77" s="30"/>
      <c r="C77" s="10" t="s">
        <v>39</v>
      </c>
      <c r="D77" s="10" t="s">
        <v>40</v>
      </c>
      <c r="E77" s="10"/>
      <c r="F77" s="10"/>
      <c r="G77" s="17"/>
      <c r="H77" s="13"/>
    </row>
    <row r="78" ht="32" customHeight="1" spans="1:8">
      <c r="A78" s="9"/>
      <c r="B78" s="30"/>
      <c r="C78" s="10" t="s">
        <v>41</v>
      </c>
      <c r="D78" s="10" t="s">
        <v>42</v>
      </c>
      <c r="E78" s="10" t="s">
        <v>43</v>
      </c>
      <c r="F78" s="10">
        <v>390</v>
      </c>
      <c r="G78" s="18">
        <v>0</v>
      </c>
      <c r="H78" s="13">
        <f>ROUND(F78*G78,2)</f>
        <v>0</v>
      </c>
    </row>
    <row r="79" ht="32" customHeight="1" spans="1:8">
      <c r="A79" s="9"/>
      <c r="B79" s="30"/>
      <c r="C79" s="10" t="s">
        <v>44</v>
      </c>
      <c r="D79" s="10" t="s">
        <v>45</v>
      </c>
      <c r="E79" s="10"/>
      <c r="F79" s="10"/>
      <c r="G79" s="17"/>
      <c r="H79" s="13"/>
    </row>
    <row r="80" ht="32" customHeight="1" spans="1:8">
      <c r="A80" s="9"/>
      <c r="B80" s="30"/>
      <c r="C80" s="10" t="s">
        <v>46</v>
      </c>
      <c r="D80" s="10" t="s">
        <v>47</v>
      </c>
      <c r="E80" s="10" t="s">
        <v>48</v>
      </c>
      <c r="F80" s="10"/>
      <c r="G80" s="17"/>
      <c r="H80" s="13"/>
    </row>
    <row r="81" ht="32" customHeight="1" spans="1:8">
      <c r="A81" s="9"/>
      <c r="B81" s="30"/>
      <c r="C81" s="10" t="s">
        <v>41</v>
      </c>
      <c r="D81" s="10" t="s">
        <v>49</v>
      </c>
      <c r="E81" s="10" t="s">
        <v>48</v>
      </c>
      <c r="F81" s="10">
        <v>4</v>
      </c>
      <c r="G81" s="18">
        <v>0</v>
      </c>
      <c r="H81" s="13">
        <f>ROUND(F81*G81,2)</f>
        <v>0</v>
      </c>
    </row>
    <row r="82" ht="32" customHeight="1" spans="1:8">
      <c r="A82" s="9"/>
      <c r="B82" s="30"/>
      <c r="C82" s="10" t="s">
        <v>46</v>
      </c>
      <c r="D82" s="10" t="s">
        <v>47</v>
      </c>
      <c r="E82" s="10" t="s">
        <v>48</v>
      </c>
      <c r="F82" s="10"/>
      <c r="G82" s="17"/>
      <c r="H82" s="13"/>
    </row>
    <row r="83" ht="32" customHeight="1" spans="1:8">
      <c r="A83" s="9"/>
      <c r="B83" s="30"/>
      <c r="C83" s="10" t="s">
        <v>56</v>
      </c>
      <c r="D83" s="10" t="s">
        <v>73</v>
      </c>
      <c r="E83" s="10" t="s">
        <v>48</v>
      </c>
      <c r="F83" s="10">
        <v>2</v>
      </c>
      <c r="G83" s="18">
        <v>0</v>
      </c>
      <c r="H83" s="13">
        <f>ROUND(F83*G83,2)</f>
        <v>0</v>
      </c>
    </row>
    <row r="84" ht="32" customHeight="1" spans="1:8">
      <c r="A84" s="9"/>
      <c r="B84" s="30"/>
      <c r="C84" s="10" t="s">
        <v>50</v>
      </c>
      <c r="D84" s="10" t="s">
        <v>51</v>
      </c>
      <c r="E84" s="10"/>
      <c r="F84" s="10"/>
      <c r="G84" s="17"/>
      <c r="H84" s="13"/>
    </row>
    <row r="85" ht="32" customHeight="1" spans="1:8">
      <c r="A85" s="9"/>
      <c r="B85" s="30"/>
      <c r="C85" s="10" t="s">
        <v>52</v>
      </c>
      <c r="D85" s="10" t="s">
        <v>53</v>
      </c>
      <c r="E85" s="10"/>
      <c r="F85" s="10"/>
      <c r="G85" s="17"/>
      <c r="H85" s="13"/>
    </row>
    <row r="86" ht="32" customHeight="1" spans="1:8">
      <c r="A86" s="9"/>
      <c r="B86" s="30"/>
      <c r="C86" s="10" t="s">
        <v>41</v>
      </c>
      <c r="D86" s="10" t="s">
        <v>57</v>
      </c>
      <c r="E86" s="10" t="s">
        <v>55</v>
      </c>
      <c r="F86" s="10">
        <v>40.5</v>
      </c>
      <c r="G86" s="18">
        <v>0</v>
      </c>
      <c r="H86" s="13">
        <f>ROUND(F86*G86,2)</f>
        <v>0</v>
      </c>
    </row>
    <row r="87" ht="32" customHeight="1" spans="1:8">
      <c r="A87" s="9"/>
      <c r="B87" s="30"/>
      <c r="C87" s="10" t="s">
        <v>58</v>
      </c>
      <c r="D87" s="10" t="s">
        <v>59</v>
      </c>
      <c r="E87" s="10"/>
      <c r="F87" s="10"/>
      <c r="G87" s="17"/>
      <c r="H87" s="13"/>
    </row>
    <row r="88" ht="32" customHeight="1" spans="1:8">
      <c r="A88" s="9"/>
      <c r="B88" s="30"/>
      <c r="C88" s="10" t="s">
        <v>56</v>
      </c>
      <c r="D88" s="10" t="s">
        <v>60</v>
      </c>
      <c r="E88" s="10" t="s">
        <v>48</v>
      </c>
      <c r="F88" s="10">
        <v>50</v>
      </c>
      <c r="G88" s="18">
        <v>0</v>
      </c>
      <c r="H88" s="13">
        <f>ROUND(F88*G88,2)</f>
        <v>0</v>
      </c>
    </row>
    <row r="89" ht="32" customHeight="1" spans="1:8">
      <c r="A89" s="9"/>
      <c r="B89" s="30"/>
      <c r="C89" s="19" t="s">
        <v>61</v>
      </c>
      <c r="D89" s="19"/>
      <c r="E89" s="10" t="s">
        <v>28</v>
      </c>
      <c r="F89" s="10"/>
      <c r="G89" s="17"/>
      <c r="H89" s="13">
        <f>SUM(H75:H88)</f>
        <v>0</v>
      </c>
    </row>
    <row r="90" ht="32" customHeight="1" spans="1:8">
      <c r="A90" s="9"/>
      <c r="B90" s="31"/>
      <c r="C90" s="9" t="s">
        <v>80</v>
      </c>
      <c r="D90" s="9"/>
      <c r="E90" s="9" t="s">
        <v>28</v>
      </c>
      <c r="F90" s="20"/>
      <c r="G90" s="21"/>
      <c r="H90" s="13">
        <f>H89+H72</f>
        <v>0</v>
      </c>
    </row>
    <row r="91" ht="32" customHeight="1" spans="1:8">
      <c r="A91" s="9">
        <v>6</v>
      </c>
      <c r="B91" s="9" t="s">
        <v>81</v>
      </c>
      <c r="C91" s="9"/>
      <c r="D91" s="9"/>
      <c r="E91" s="9"/>
      <c r="F91" s="9"/>
      <c r="G91" s="9"/>
      <c r="H91" s="13">
        <f>H90+H69+H55+H33+H24</f>
        <v>0</v>
      </c>
    </row>
    <row r="92" ht="35" customHeight="1"/>
    <row r="93" ht="35" customHeight="1"/>
    <row r="94" ht="35" customHeight="1"/>
  </sheetData>
  <sheetProtection algorithmName="SHA-512" hashValue="OO+Tdo68BCZYyBXCUWwqE/+OSN1PY6bR5hcQJMFFrVvYULlbA5ipAU8613Wy3gGvHiJBgmaKAjXtxz3Evn3w9w==" saltValue="SsB/vV/WsRvoHZbz9DG4sQ==" spinCount="100000" sheet="1" objects="1"/>
  <mergeCells count="29">
    <mergeCell ref="A1:H1"/>
    <mergeCell ref="A2:H2"/>
    <mergeCell ref="A3:H3"/>
    <mergeCell ref="C7:D7"/>
    <mergeCell ref="C23:D23"/>
    <mergeCell ref="C24:D24"/>
    <mergeCell ref="C27:D27"/>
    <mergeCell ref="C32:D32"/>
    <mergeCell ref="C33:D33"/>
    <mergeCell ref="C36:D36"/>
    <mergeCell ref="C54:D54"/>
    <mergeCell ref="C55:D55"/>
    <mergeCell ref="C58:D58"/>
    <mergeCell ref="C68:D68"/>
    <mergeCell ref="C69:D69"/>
    <mergeCell ref="C72:D72"/>
    <mergeCell ref="C89:D89"/>
    <mergeCell ref="C90:D90"/>
    <mergeCell ref="B91:G91"/>
    <mergeCell ref="A5:A24"/>
    <mergeCell ref="A25:A33"/>
    <mergeCell ref="A34:A55"/>
    <mergeCell ref="A56:A69"/>
    <mergeCell ref="A70:A90"/>
    <mergeCell ref="B5:B24"/>
    <mergeCell ref="B25:B33"/>
    <mergeCell ref="B34:B55"/>
    <mergeCell ref="B56:B69"/>
    <mergeCell ref="B70:B90"/>
  </mergeCells>
  <printOptions horizontalCentered="1"/>
  <pageMargins left="0.865972222222222" right="0.66875" top="0.826388888888889" bottom="0.751388888888889" header="0.495833333333333" footer="0.495833333333333"/>
  <pageSetup paperSize="9" orientation="portrait" horizontalDpi="600"/>
  <headerFooter/>
  <rowBreaks count="3" manualBreakCount="3">
    <brk id="33" max="16383" man="1"/>
    <brk id="55" max="16383" man="1"/>
    <brk id="6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编制说明</vt:lpstr>
      <vt:lpstr>汇总表</vt:lpstr>
      <vt:lpstr>武陟县2025年第一批农村公路安防工程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小宇</cp:lastModifiedBy>
  <dcterms:created xsi:type="dcterms:W3CDTF">2020-09-01T11:56:00Z</dcterms:created>
  <dcterms:modified xsi:type="dcterms:W3CDTF">2026-01-29T03:58:25Z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653CC1AE1FEA4855B8E219D9EAAF193E_13</vt:lpwstr>
  </property>
  <property fmtid="{D5CDD505-2E9C-101B-9397-08002B2CF9AE}" pid="4" name="CalculationRule">
    <vt:i4>0</vt:i4>
  </property>
</Properties>
</file>